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ETPROD" sheetId="1" r:id="rId1"/>
    <sheet name="RENEW" sheetId="2" r:id="rId2"/>
    <sheet name="SLOWRENEW" sheetId="3" r:id="rId3"/>
    <sheet name="EXCLUS" sheetId="4" r:id="rId4"/>
    <sheet name="INTERACT" sheetId="5" r:id="rId5"/>
    <sheet name="COOP" sheetId="6" r:id="rId6"/>
    <sheet name="DESTRUCT" sheetId="7" r:id="rId7"/>
  </sheets>
  <definedNames>
    <definedName name="A_DEST">'DESTRUCT'!$D$1</definedName>
    <definedName name="AO_DEST">'DESTRUCT'!$F$1</definedName>
    <definedName name="D_DEST">'DESTRUCT'!$B$3</definedName>
    <definedName name="DT">'RENEW'!$D$3</definedName>
    <definedName name="DT_COOP">'COOP'!$B$4</definedName>
    <definedName name="DT_DEST">'DESTRUCT'!$D$2</definedName>
    <definedName name="DT_ex">'EXCLUS'!$B$2</definedName>
    <definedName name="DT_INTERACT">'INTERACT'!$D$4</definedName>
    <definedName name="DT_Slow">'SLOWRENEW'!$F$3</definedName>
    <definedName name="E_INTERACT">'INTERACT'!$B$1</definedName>
    <definedName name="E_Slow">'SLOWRENEW'!$B$4</definedName>
    <definedName name="F_DEST">'DESTRUCT'!$B$2</definedName>
    <definedName name="I_COOP">'COOP'!$B$1</definedName>
    <definedName name="I_DEST">'DESTRUCT'!$B$1</definedName>
    <definedName name="I_ex">'EXCLUS'!$B$1</definedName>
    <definedName name="J">'RENEW'!$B$1</definedName>
    <definedName name="J_Slow">'SLOWRENEW'!$B$3</definedName>
    <definedName name="K_3">'RENEW'!$D$1</definedName>
    <definedName name="K_4">'RENEW'!$D$2</definedName>
    <definedName name="K_doi">'NETPROD'!$J$4</definedName>
    <definedName name="K_unu">'NETPROD'!$I$4</definedName>
    <definedName name="K1_COOP">'COOP'!$D$1</definedName>
    <definedName name="K1_DEST">'DESTRUCT'!$F$2</definedName>
    <definedName name="K1_ex">'EXCLUS'!$B$3</definedName>
    <definedName name="K1_INTERACT">'INTERACT'!$D$1</definedName>
    <definedName name="K1_Slow">'SLOWRENEW'!$D$3</definedName>
    <definedName name="K2_COOP">'COOP'!$D$2</definedName>
    <definedName name="K2_DEST">'DESTRUCT'!$F$3</definedName>
    <definedName name="K2_ex">'EXCLUS'!$D$3</definedName>
    <definedName name="K2_INTERACT">'INTERACT'!$D$2</definedName>
    <definedName name="K3_COOP">'COOP'!$D$3</definedName>
    <definedName name="K3_DEST">'DESTRUCT'!$F$4</definedName>
    <definedName name="K3_ex">'EXCLUS'!$B$4</definedName>
    <definedName name="K3_INTERACT">'INTERACT'!$D$3</definedName>
    <definedName name="K3_Slow">'SLOWRENEW'!$D$4</definedName>
    <definedName name="K4_COOP">'COOP'!$D$4</definedName>
    <definedName name="K4_ex">'EXCLUS'!$D$4</definedName>
    <definedName name="K4_INTERACT">'INTERACT'!$F$1</definedName>
    <definedName name="K4_Slow">'SLOWRENEW'!$D$5</definedName>
    <definedName name="K5_COOP">'COOP'!$F$1</definedName>
    <definedName name="K5_ex">'EXCLUS'!$B$5</definedName>
    <definedName name="K5_INTERACT">'INTERACT'!$F$2</definedName>
    <definedName name="K6_COOP">'COOP'!$F$2</definedName>
    <definedName name="K6_ex">'EXCLUS'!$D$5</definedName>
    <definedName name="K6_INTERACT">'INTERACT'!$F$3</definedName>
    <definedName name="K7_COOP">'COOP'!$F$3</definedName>
    <definedName name="K8_COOP">'COOP'!$F$4</definedName>
    <definedName name="Ko">'RENEW'!$B$3</definedName>
    <definedName name="KO_DEST">'DESTRUCT'!$F$5</definedName>
    <definedName name="KO_Slow">'SLOWRENEW'!$B$5</definedName>
    <definedName name="MO_DEST">'DESTRUCT'!$D$4</definedName>
    <definedName name="MT_DEST">'DESTRUCT'!$B$4</definedName>
    <definedName name="N">'NETPROD'!$E$1</definedName>
    <definedName name="Q">'RENEW'!$B$2</definedName>
    <definedName name="Q_0">'RENEW'!$F$2</definedName>
    <definedName name="Q_NETPROD">'NETPROD'!$J$1</definedName>
    <definedName name="Q_Slow">'SLOWRENEW'!$F$4</definedName>
    <definedName name="Q1_COOP">'COOP'!$B$2</definedName>
    <definedName name="Q1_ex">'EXCLUS'!$D$1</definedName>
    <definedName name="Q1_INTERACT">'INTERACT'!$B$2</definedName>
    <definedName name="Q2_COOP">'COOP'!$B$3</definedName>
    <definedName name="Q2_ex">'EXCLUS'!$D$2</definedName>
    <definedName name="Q2_INTERACT">'INTERACT'!$B$3</definedName>
    <definedName name="T_0">'RENEW'!$F$1</definedName>
    <definedName name="TO_DEST">'DESTRUCT'!$D$3</definedName>
  </definedNames>
  <calcPr fullCalcOnLoad="1"/>
</workbook>
</file>

<file path=xl/sharedStrings.xml><?xml version="1.0" encoding="utf-8"?>
<sst xmlns="http://schemas.openxmlformats.org/spreadsheetml/2006/main" count="119" uniqueCount="55">
  <si>
    <t>S1</t>
  </si>
  <si>
    <t>S2</t>
  </si>
  <si>
    <t>S3</t>
  </si>
  <si>
    <t>S4</t>
  </si>
  <si>
    <t>K_unu</t>
  </si>
  <si>
    <t>J</t>
  </si>
  <si>
    <t>Q</t>
  </si>
  <si>
    <t>Ko</t>
  </si>
  <si>
    <t>K_3</t>
  </si>
  <si>
    <t>K_4</t>
  </si>
  <si>
    <t>DT</t>
  </si>
  <si>
    <t>T_0</t>
  </si>
  <si>
    <t>T</t>
  </si>
  <si>
    <t>R</t>
  </si>
  <si>
    <t>DQ</t>
  </si>
  <si>
    <t>Q_0</t>
  </si>
  <si>
    <t>E</t>
  </si>
  <si>
    <t>KO</t>
  </si>
  <si>
    <t>K1</t>
  </si>
  <si>
    <t>K3</t>
  </si>
  <si>
    <t>K4</t>
  </si>
  <si>
    <t>DE</t>
  </si>
  <si>
    <t>(S)</t>
  </si>
  <si>
    <t>(P)</t>
  </si>
  <si>
    <t>( C )</t>
  </si>
  <si>
    <t xml:space="preserve"> (DQ)</t>
  </si>
  <si>
    <t>P-C</t>
  </si>
  <si>
    <t xml:space="preserve"> (N)</t>
  </si>
  <si>
    <t>K_doi</t>
  </si>
  <si>
    <t>T[an]</t>
  </si>
  <si>
    <t>"-"</t>
  </si>
  <si>
    <t>I</t>
  </si>
  <si>
    <t>Q1</t>
  </si>
  <si>
    <t>Q2</t>
  </si>
  <si>
    <t>K2</t>
  </si>
  <si>
    <t>K5</t>
  </si>
  <si>
    <t>K6</t>
  </si>
  <si>
    <t>DQ1</t>
  </si>
  <si>
    <t>DQ2</t>
  </si>
  <si>
    <t>K7</t>
  </si>
  <si>
    <t>K8</t>
  </si>
  <si>
    <t>R_1</t>
  </si>
  <si>
    <t>R2</t>
  </si>
  <si>
    <t>F</t>
  </si>
  <si>
    <t>D</t>
  </si>
  <si>
    <t>MT</t>
  </si>
  <si>
    <t>A</t>
  </si>
  <si>
    <t>TO</t>
  </si>
  <si>
    <t>MO</t>
  </si>
  <si>
    <t>AO</t>
  </si>
  <si>
    <t>X</t>
  </si>
  <si>
    <t>DA</t>
  </si>
  <si>
    <t>M</t>
  </si>
  <si>
    <t>k3</t>
  </si>
  <si>
    <t>T(S)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</si>
</sst>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0"/>
    <numFmt numFmtId="166" formatCode="0E+00"/>
    <numFmt numFmtId="167" formatCode="0.000E+00"/>
    <numFmt numFmtId="168" formatCode="0.0000E+00"/>
    <numFmt numFmtId="169" formatCode="0.00000E+00"/>
    <numFmt numFmtId="170" formatCode="0.000000E+00"/>
    <numFmt numFmtId="171" formatCode="0.000"/>
    <numFmt numFmtId="172" formatCode="0.0000"/>
    <numFmt numFmtId="173" formatCode="0.0000000"/>
    <numFmt numFmtId="174" formatCode="0.00000000"/>
    <numFmt numFmtId="175" formatCode="0.000000"/>
    <numFmt numFmtId="176" formatCode="0.00000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4.25"/>
      <color indexed="8"/>
      <name val="Arial"/>
      <family val="0"/>
    </font>
    <font>
      <sz val="5.5"/>
      <color indexed="8"/>
      <name val="Arial"/>
      <family val="0"/>
    </font>
    <font>
      <b/>
      <sz val="3.5"/>
      <color indexed="8"/>
      <name val="Arial"/>
      <family val="0"/>
    </font>
    <font>
      <b/>
      <sz val="5"/>
      <color indexed="8"/>
      <name val="Arial"/>
      <family val="0"/>
    </font>
    <font>
      <b/>
      <sz val="9.25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9.2"/>
      <color indexed="8"/>
      <name val="Arial"/>
      <family val="0"/>
    </font>
    <font>
      <sz val="5.75"/>
      <color indexed="8"/>
      <name val="Arial"/>
      <family val="0"/>
    </font>
    <font>
      <sz val="5.25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170" fontId="0" fillId="33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71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1" fillId="34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Model NETPROD</a:t>
            </a:r>
          </a:p>
        </c:rich>
      </c:tx>
      <c:layout>
        <c:manualLayout>
          <c:xMode val="factor"/>
          <c:yMode val="factor"/>
          <c:x val="0.005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075"/>
          <c:w val="0.92775"/>
          <c:h val="0.79775"/>
        </c:manualLayout>
      </c:layout>
      <c:scatterChart>
        <c:scatterStyle val="smoothMarker"/>
        <c:varyColors val="0"/>
        <c:ser>
          <c:idx val="0"/>
          <c:order val="0"/>
          <c:tx>
            <c:v>P(productia primara)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NETPROD!$A$7:$A$46</c:f>
              <c:numCache/>
            </c:numRef>
          </c:xVal>
          <c:yVal>
            <c:numRef>
              <c:f>NETPROD!$I$7:$I$46</c:f>
              <c:numCache/>
            </c:numRef>
          </c:yVal>
          <c:smooth val="1"/>
        </c:ser>
        <c:ser>
          <c:idx val="2"/>
          <c:order val="1"/>
          <c:tx>
            <c:v>Q(biomasa)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NETPROD!$A$7:$A$46</c:f>
              <c:numCache/>
            </c:numRef>
          </c:xVal>
          <c:yVal>
            <c:numRef>
              <c:f>NETPROD!$L$7:$L$46</c:f>
              <c:numCache/>
            </c:numRef>
          </c:yVal>
          <c:smooth val="1"/>
        </c:ser>
        <c:ser>
          <c:idx val="1"/>
          <c:order val="2"/>
          <c:tx>
            <c:v>P-C (productia neta)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NETPROD!$A$7:$A$46</c:f>
              <c:numCache/>
            </c:numRef>
          </c:xVal>
          <c:yVal>
            <c:numRef>
              <c:f>NETPROD!$M$7:$M$46</c:f>
              <c:numCache/>
            </c:numRef>
          </c:yVal>
          <c:smooth val="1"/>
        </c:ser>
        <c:axId val="45423144"/>
        <c:axId val="6155113"/>
      </c:scatterChart>
      <c:valAx>
        <c:axId val="4542314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[an]</a:t>
                </a:r>
              </a:p>
            </c:rich>
          </c:tx>
          <c:layout>
            <c:manualLayout>
              <c:xMode val="factor"/>
              <c:yMode val="factor"/>
              <c:x val="0.00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5113"/>
        <c:crosses val="autoZero"/>
        <c:crossBetween val="midCat"/>
        <c:dispUnits/>
      </c:valAx>
      <c:valAx>
        <c:axId val="6155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Q/P/C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231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2835"/>
          <c:w val="0.29325"/>
          <c:h val="0.2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Model NETPROD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8125"/>
          <c:w val="0.83025"/>
          <c:h val="0.818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NETPROD!$A$7:$A$46</c:f>
              <c:numCache/>
            </c:numRef>
          </c:xVal>
          <c:yVal>
            <c:numRef>
              <c:f>NETPROD!$H$7:$H$46</c:f>
              <c:numCache/>
            </c:numRef>
          </c:yVal>
          <c:smooth val="1"/>
        </c:ser>
        <c:axId val="55396018"/>
        <c:axId val="28802115"/>
      </c:scatterChart>
      <c:valAx>
        <c:axId val="5539601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Timp [an]</a:t>
                </a:r>
              </a:p>
            </c:rich>
          </c:tx>
          <c:layout>
            <c:manualLayout>
              <c:xMode val="factor"/>
              <c:yMode val="factor"/>
              <c:x val="0.259"/>
              <c:y val="0.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02115"/>
        <c:crosses val="autoZero"/>
        <c:crossBetween val="midCat"/>
        <c:dispUnits/>
      </c:valAx>
      <c:valAx>
        <c:axId val="28802115"/>
        <c:scaling>
          <c:orientation val="minMax"/>
          <c:max val="5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Sursa de energie</a:t>
                </a:r>
              </a:p>
            </c:rich>
          </c:tx>
          <c:layout>
            <c:manualLayout>
              <c:xMode val="factor"/>
              <c:yMode val="factor"/>
              <c:x val="-0.014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960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Model RENEW</a:t>
            </a:r>
          </a:p>
        </c:rich>
      </c:tx>
      <c:layout>
        <c:manualLayout>
          <c:xMode val="factor"/>
          <c:yMode val="factor"/>
          <c:x val="0.02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5"/>
          <c:y val="0.20925"/>
          <c:w val="0.8455"/>
          <c:h val="0.654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RENEW!$A$6:$A$199</c:f>
              <c:numCache/>
            </c:numRef>
          </c:xVal>
          <c:yVal>
            <c:numRef>
              <c:f>RENEW!$D$6:$D$199</c:f>
              <c:numCache/>
            </c:numRef>
          </c:yVal>
          <c:smooth val="1"/>
        </c:ser>
        <c:axId val="57892444"/>
        <c:axId val="51269949"/>
      </c:scatterChart>
      <c:valAx>
        <c:axId val="57892444"/>
        <c:scaling>
          <c:orientation val="minMax"/>
          <c:max val="2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T(timpul)</a:t>
                </a:r>
              </a:p>
            </c:rich>
          </c:tx>
          <c:layout>
            <c:manualLayout>
              <c:xMode val="factor"/>
              <c:yMode val="factor"/>
              <c:x val="-0.032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69949"/>
        <c:crosses val="autoZero"/>
        <c:crossBetween val="midCat"/>
        <c:dispUnits/>
      </c:valAx>
      <c:valAx>
        <c:axId val="51269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Q(biomasa stocata)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924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Model SLOWRENEW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415"/>
          <c:w val="0.84425"/>
          <c:h val="0.77"/>
        </c:manualLayout>
      </c:layout>
      <c:scatterChart>
        <c:scatterStyle val="smoothMarker"/>
        <c:varyColors val="0"/>
        <c:ser>
          <c:idx val="0"/>
          <c:order val="0"/>
          <c:tx>
            <c:v>Rezerva de energie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SLOWRENEW!$A$9:$A$402</c:f>
              <c:numCache/>
            </c:numRef>
          </c:xVal>
          <c:yVal>
            <c:numRef>
              <c:f>SLOWRENEW!$D$8:$D$402</c:f>
              <c:numCache/>
            </c:numRef>
          </c:yVal>
          <c:smooth val="1"/>
        </c:ser>
        <c:ser>
          <c:idx val="1"/>
          <c:order val="1"/>
          <c:tx>
            <c:v>Biomasa stocata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SLOWRENEW!$A$9:$A$402</c:f>
              <c:numCache/>
            </c:numRef>
          </c:xVal>
          <c:yVal>
            <c:numRef>
              <c:f>SLOWRENEW!$E$8:$E$402</c:f>
              <c:numCache/>
            </c:numRef>
          </c:yVal>
          <c:smooth val="1"/>
        </c:ser>
        <c:axId val="58776358"/>
        <c:axId val="59225175"/>
      </c:scatterChart>
      <c:valAx>
        <c:axId val="58776358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(timpul)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25175"/>
        <c:crosses val="autoZero"/>
        <c:crossBetween val="midCat"/>
        <c:dispUnits/>
      </c:valAx>
      <c:valAx>
        <c:axId val="59225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E(Energia), Q(biomasa)</a:t>
                </a:r>
              </a:p>
            </c:rich>
          </c:tx>
          <c:layout>
            <c:manualLayout>
              <c:xMode val="factor"/>
              <c:yMode val="factor"/>
              <c:x val="-0.01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763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725"/>
          <c:y val="0.23875"/>
          <c:w val="0.27625"/>
          <c:h val="0.2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Mode EXCLUS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25"/>
          <c:y val="0.15975"/>
          <c:w val="0.87275"/>
          <c:h val="0.72"/>
        </c:manualLayout>
      </c:layout>
      <c:scatterChart>
        <c:scatterStyle val="smoothMarker"/>
        <c:varyColors val="0"/>
        <c:ser>
          <c:idx val="0"/>
          <c:order val="0"/>
          <c:tx>
            <c:v>Q1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EXCLUS!$A$8:$A$400</c:f>
              <c:numCache/>
            </c:numRef>
          </c:xVal>
          <c:yVal>
            <c:numRef>
              <c:f>EXCLUS!$E$8:$E$400</c:f>
              <c:numCache/>
            </c:numRef>
          </c:yVal>
          <c:smooth val="1"/>
        </c:ser>
        <c:ser>
          <c:idx val="1"/>
          <c:order val="1"/>
          <c:tx>
            <c:v>Q2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EXCLUS!$A$8:$A$400</c:f>
              <c:numCache/>
            </c:numRef>
          </c:xVal>
          <c:yVal>
            <c:numRef>
              <c:f>EXCLUS!$F$8:$F$400</c:f>
              <c:numCache/>
            </c:numRef>
          </c:yVal>
          <c:smooth val="1"/>
        </c:ser>
        <c:axId val="63264528"/>
        <c:axId val="32509841"/>
      </c:scatterChart>
      <c:valAx>
        <c:axId val="63264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Timp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9841"/>
        <c:crosses val="autoZero"/>
        <c:crossBetween val="midCat"/>
        <c:dispUnits/>
      </c:valAx>
      <c:valAx>
        <c:axId val="3250984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Q1, Q2</a:t>
                </a:r>
              </a:p>
            </c:rich>
          </c:tx>
          <c:layout>
            <c:manualLayout>
              <c:xMode val="factor"/>
              <c:yMode val="factor"/>
              <c:x val="-0.034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645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075"/>
          <c:y val="0.30225"/>
          <c:w val="0.193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Dependenta Q1-Q2</a:t>
            </a:r>
          </a:p>
        </c:rich>
      </c:tx>
      <c:layout>
        <c:manualLayout>
          <c:xMode val="factor"/>
          <c:yMode val="factor"/>
          <c:x val="-0.018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17075"/>
          <c:w val="0.87"/>
          <c:h val="0.696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EXCLUS!$E$8:$E$400</c:f>
              <c:numCache/>
            </c:numRef>
          </c:xVal>
          <c:yVal>
            <c:numRef>
              <c:f>EXCLUS!$F$8:$F$400</c:f>
              <c:numCache/>
            </c:numRef>
          </c:yVal>
          <c:smooth val="1"/>
        </c:ser>
        <c:axId val="24153114"/>
        <c:axId val="16051435"/>
      </c:scatterChart>
      <c:valAx>
        <c:axId val="24153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Q1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51435"/>
        <c:crosses val="autoZero"/>
        <c:crossBetween val="midCat"/>
        <c:dispUnits/>
      </c:valAx>
      <c:valAx>
        <c:axId val="16051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Q2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531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Model INTERACT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5425"/>
          <c:w val="0.98975"/>
          <c:h val="0.8"/>
        </c:manualLayout>
      </c:layout>
      <c:scatterChart>
        <c:scatterStyle val="smoothMarker"/>
        <c:varyColors val="0"/>
        <c:ser>
          <c:idx val="2"/>
          <c:order val="0"/>
          <c:tx>
            <c:v>Q1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INTERACT!$A$7:$A$400</c:f>
              <c:numCache/>
            </c:numRef>
          </c:xVal>
          <c:yVal>
            <c:numRef>
              <c:f>INTERACT!$D$7:$D$400</c:f>
              <c:numCache/>
            </c:numRef>
          </c:yVal>
          <c:smooth val="1"/>
        </c:ser>
        <c:ser>
          <c:idx val="3"/>
          <c:order val="1"/>
          <c:tx>
            <c:v>Q2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INTERACT!$A$7:$A$400</c:f>
              <c:numCache/>
            </c:numRef>
          </c:xVal>
          <c:yVal>
            <c:numRef>
              <c:f>INTERACT!$E$7:$E$400</c:f>
              <c:numCache/>
            </c:numRef>
          </c:yVal>
          <c:smooth val="1"/>
        </c:ser>
        <c:axId val="10245188"/>
        <c:axId val="25097829"/>
      </c:scatterChart>
      <c:valAx>
        <c:axId val="1024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97829"/>
        <c:crosses val="autoZero"/>
        <c:crossBetween val="midCat"/>
        <c:dispUnits/>
      </c:valAx>
      <c:valAx>
        <c:axId val="25097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Q1, Q2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451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1"/>
          <c:y val="0.4875"/>
          <c:w val="0.15525"/>
          <c:h val="0.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Model COOP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79"/>
          <c:w val="0.8615"/>
          <c:h val="0.692"/>
        </c:manualLayout>
      </c:layout>
      <c:scatterChart>
        <c:scatterStyle val="smoothMarker"/>
        <c:varyColors val="0"/>
        <c:ser>
          <c:idx val="4"/>
          <c:order val="0"/>
          <c:tx>
            <c:v>Q1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COOP!$A$8:$A$400</c:f>
              <c:numCache/>
            </c:numRef>
          </c:xVal>
          <c:yVal>
            <c:numRef>
              <c:f>COOP!$F$8:$F$400</c:f>
              <c:numCache/>
            </c:numRef>
          </c:yVal>
          <c:smooth val="1"/>
        </c:ser>
        <c:ser>
          <c:idx val="5"/>
          <c:order val="1"/>
          <c:tx>
            <c:v>Q2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COOP!$A$8:$A$400</c:f>
              <c:numCache/>
            </c:numRef>
          </c:xVal>
          <c:yVal>
            <c:numRef>
              <c:f>COOP!$G$8:$G$400</c:f>
              <c:numCache/>
            </c:numRef>
          </c:yVal>
          <c:smooth val="1"/>
        </c:ser>
        <c:axId val="24553870"/>
        <c:axId val="19658239"/>
      </c:scatterChart>
      <c:valAx>
        <c:axId val="24553870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58239"/>
        <c:crosses val="autoZero"/>
        <c:crossBetween val="midCat"/>
        <c:dispUnits/>
      </c:valAx>
      <c:valAx>
        <c:axId val="19658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Q1, Q2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538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925"/>
          <c:y val="0.3625"/>
          <c:w val="0.14325"/>
          <c:h val="0.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Model DESTRUCT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4175"/>
          <c:w val="0.8565"/>
          <c:h val="0.72075"/>
        </c:manualLayout>
      </c:layout>
      <c:scatterChart>
        <c:scatterStyle val="smoothMarker"/>
        <c:varyColors val="0"/>
        <c:ser>
          <c:idx val="4"/>
          <c:order val="0"/>
          <c:tx>
            <c:v>A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DESTRUCT!$A$8:$A$400</c:f>
              <c:numCache/>
            </c:numRef>
          </c:xVal>
          <c:yVal>
            <c:numRef>
              <c:f>DESTRUCT!$E$8:$E$400</c:f>
              <c:numCache/>
            </c:numRef>
          </c:yVal>
          <c:smooth val="1"/>
        </c:ser>
        <c:ser>
          <c:idx val="5"/>
          <c:order val="1"/>
          <c:tx>
            <c:v>M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DESTRUCT!$A$8:$A$400</c:f>
              <c:numCache/>
            </c:numRef>
          </c:xVal>
          <c:yVal>
            <c:numRef>
              <c:f>DESTRUCT!$F$8:$F$400</c:f>
              <c:numCache/>
            </c:numRef>
          </c:yVal>
          <c:smooth val="1"/>
        </c:ser>
        <c:axId val="42706424"/>
        <c:axId val="48813497"/>
      </c:scatterChart>
      <c:valAx>
        <c:axId val="42706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13497"/>
        <c:crosses val="autoZero"/>
        <c:crossBetween val="midCat"/>
        <c:dispUnits/>
      </c:valAx>
      <c:valAx>
        <c:axId val="48813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M, A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064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34575"/>
          <c:w val="0.12275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11</xdr:row>
      <xdr:rowOff>19050</xdr:rowOff>
    </xdr:from>
    <xdr:to>
      <xdr:col>18</xdr:col>
      <xdr:colOff>581025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6096000" y="1800225"/>
        <a:ext cx="35623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28575</xdr:colOff>
      <xdr:row>0</xdr:row>
      <xdr:rowOff>0</xdr:rowOff>
    </xdr:from>
    <xdr:to>
      <xdr:col>18</xdr:col>
      <xdr:colOff>533400</xdr:colOff>
      <xdr:row>10</xdr:row>
      <xdr:rowOff>76200</xdr:rowOff>
    </xdr:to>
    <xdr:graphicFrame>
      <xdr:nvGraphicFramePr>
        <xdr:cNvPr id="2" name="Chart 3"/>
        <xdr:cNvGraphicFramePr/>
      </xdr:nvGraphicFramePr>
      <xdr:xfrm>
        <a:off x="6057900" y="0"/>
        <a:ext cx="355282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5</xdr:row>
      <xdr:rowOff>28575</xdr:rowOff>
    </xdr:from>
    <xdr:to>
      <xdr:col>7</xdr:col>
      <xdr:colOff>514350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2362200" y="838200"/>
        <a:ext cx="230505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47625</xdr:rowOff>
    </xdr:from>
    <xdr:to>
      <xdr:col>11</xdr:col>
      <xdr:colOff>571500</xdr:colOff>
      <xdr:row>21</xdr:row>
      <xdr:rowOff>123825</xdr:rowOff>
    </xdr:to>
    <xdr:graphicFrame>
      <xdr:nvGraphicFramePr>
        <xdr:cNvPr id="1" name="Chart 2"/>
        <xdr:cNvGraphicFramePr/>
      </xdr:nvGraphicFramePr>
      <xdr:xfrm>
        <a:off x="3743325" y="47625"/>
        <a:ext cx="35337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38100</xdr:rowOff>
    </xdr:from>
    <xdr:to>
      <xdr:col>10</xdr:col>
      <xdr:colOff>95250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3914775" y="38100"/>
        <a:ext cx="24955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16</xdr:row>
      <xdr:rowOff>76200</xdr:rowOff>
    </xdr:from>
    <xdr:to>
      <xdr:col>11</xdr:col>
      <xdr:colOff>161925</xdr:colOff>
      <xdr:row>31</xdr:row>
      <xdr:rowOff>19050</xdr:rowOff>
    </xdr:to>
    <xdr:graphicFrame>
      <xdr:nvGraphicFramePr>
        <xdr:cNvPr id="2" name="Chart 4"/>
        <xdr:cNvGraphicFramePr/>
      </xdr:nvGraphicFramePr>
      <xdr:xfrm>
        <a:off x="3924300" y="2667000"/>
        <a:ext cx="31623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</xdr:row>
      <xdr:rowOff>38100</xdr:rowOff>
    </xdr:from>
    <xdr:to>
      <xdr:col>9</xdr:col>
      <xdr:colOff>438150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3076575" y="847725"/>
        <a:ext cx="284797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104775</xdr:rowOff>
    </xdr:from>
    <xdr:to>
      <xdr:col>12</xdr:col>
      <xdr:colOff>323850</xdr:colOff>
      <xdr:row>15</xdr:row>
      <xdr:rowOff>47625</xdr:rowOff>
    </xdr:to>
    <xdr:graphicFrame>
      <xdr:nvGraphicFramePr>
        <xdr:cNvPr id="1" name="Chart 1"/>
        <xdr:cNvGraphicFramePr/>
      </xdr:nvGraphicFramePr>
      <xdr:xfrm>
        <a:off x="5067300" y="104775"/>
        <a:ext cx="334327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28575</xdr:rowOff>
    </xdr:from>
    <xdr:to>
      <xdr:col>12</xdr:col>
      <xdr:colOff>104775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3686175" y="28575"/>
        <a:ext cx="37338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2" max="2" width="7.28125" style="0" bestFit="1" customWidth="1"/>
    <col min="3" max="3" width="4.57421875" style="0" customWidth="1"/>
    <col min="4" max="4" width="5.28125" style="0" customWidth="1"/>
    <col min="5" max="5" width="5.421875" style="0" customWidth="1"/>
    <col min="6" max="6" width="6.140625" style="0" customWidth="1"/>
    <col min="7" max="7" width="6.28125" style="0" customWidth="1"/>
    <col min="8" max="8" width="5.8515625" style="0" customWidth="1"/>
    <col min="9" max="9" width="7.140625" style="0" customWidth="1"/>
    <col min="10" max="10" width="8.7109375" style="0" customWidth="1"/>
    <col min="11" max="11" width="6.28125" style="0" customWidth="1"/>
  </cols>
  <sheetData>
    <row r="1" spans="7:10" ht="12.75">
      <c r="G1" s="2" t="s">
        <v>0</v>
      </c>
      <c r="H1" s="2">
        <v>2000</v>
      </c>
      <c r="I1" s="2" t="s">
        <v>6</v>
      </c>
      <c r="J1" s="2">
        <v>200</v>
      </c>
    </row>
    <row r="2" spans="7:10" s="2" customFormat="1" ht="12.75">
      <c r="G2" s="2" t="s">
        <v>1</v>
      </c>
      <c r="H2" s="2">
        <v>3500</v>
      </c>
      <c r="I2" s="7" t="s">
        <v>4</v>
      </c>
      <c r="J2" s="7" t="s">
        <v>28</v>
      </c>
    </row>
    <row r="3" spans="7:10" s="2" customFormat="1" ht="12.75">
      <c r="G3" s="2" t="s">
        <v>2</v>
      </c>
      <c r="H3" s="2">
        <v>4500</v>
      </c>
      <c r="I3" s="8"/>
      <c r="J3" s="8"/>
    </row>
    <row r="4" spans="7:10" s="2" customFormat="1" ht="12.75">
      <c r="G4" s="2" t="s">
        <v>3</v>
      </c>
      <c r="H4" s="2">
        <v>3500</v>
      </c>
      <c r="I4" s="8">
        <v>0.0225</v>
      </c>
      <c r="J4" s="8">
        <v>0.09</v>
      </c>
    </row>
    <row r="5" spans="1:13" s="4" customFormat="1" ht="12.75">
      <c r="A5" s="7" t="s">
        <v>29</v>
      </c>
      <c r="B5" s="7" t="s">
        <v>54</v>
      </c>
      <c r="C5" s="7" t="s">
        <v>27</v>
      </c>
      <c r="D5" s="7" t="s">
        <v>0</v>
      </c>
      <c r="E5" s="7" t="s">
        <v>1</v>
      </c>
      <c r="F5" s="7" t="s">
        <v>2</v>
      </c>
      <c r="G5" s="7" t="s">
        <v>3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6</v>
      </c>
      <c r="M5" s="7" t="s">
        <v>26</v>
      </c>
    </row>
    <row r="6" ht="12.75">
      <c r="L6">
        <f>Q_NETPROD</f>
        <v>200</v>
      </c>
    </row>
    <row r="7" spans="1:13" ht="12.75">
      <c r="A7">
        <f>0.25*B7</f>
        <v>0.25</v>
      </c>
      <c r="B7">
        <v>1</v>
      </c>
      <c r="C7">
        <v>1</v>
      </c>
      <c r="D7">
        <f>IF(C7=1,2000,0)</f>
        <v>2000</v>
      </c>
      <c r="E7">
        <f>IF(C7=2,3500,0)</f>
        <v>0</v>
      </c>
      <c r="F7">
        <f>IF(C7=3,4500,0)</f>
        <v>0</v>
      </c>
      <c r="G7">
        <f>IF(C7=4,3500,0)</f>
        <v>0</v>
      </c>
      <c r="H7">
        <f>D7+E7+F7+G7</f>
        <v>2000</v>
      </c>
      <c r="I7" s="1">
        <f aca="true" t="shared" si="0" ref="I7:I46">K_unu*H7</f>
        <v>45</v>
      </c>
      <c r="J7" s="1">
        <f aca="true" t="shared" si="1" ref="J7:J46">K_doi*L6</f>
        <v>18</v>
      </c>
      <c r="K7" s="1">
        <f>I7-J7</f>
        <v>27</v>
      </c>
      <c r="L7" s="1">
        <f>L6+K7</f>
        <v>227</v>
      </c>
      <c r="M7" s="1">
        <f>I7-J7</f>
        <v>27</v>
      </c>
    </row>
    <row r="8" spans="1:13" ht="12.75">
      <c r="A8">
        <f aca="true" t="shared" si="2" ref="A8:A46">0.25*B8</f>
        <v>0.5</v>
      </c>
      <c r="B8">
        <v>2</v>
      </c>
      <c r="C8">
        <v>2</v>
      </c>
      <c r="D8">
        <f aca="true" t="shared" si="3" ref="D8:D46">IF(C8=1,2000,0)</f>
        <v>0</v>
      </c>
      <c r="E8">
        <f aca="true" t="shared" si="4" ref="E8:E30">IF(C8=2,3500,0)</f>
        <v>3500</v>
      </c>
      <c r="F8">
        <f aca="true" t="shared" si="5" ref="F8:F30">IF(C8=3,4500,0)</f>
        <v>0</v>
      </c>
      <c r="G8">
        <f aca="true" t="shared" si="6" ref="G8:G30">IF(C8=4,3500,0)</f>
        <v>0</v>
      </c>
      <c r="H8">
        <f aca="true" t="shared" si="7" ref="H8:H30">D8+E8+F8+G8</f>
        <v>3500</v>
      </c>
      <c r="I8" s="1">
        <f t="shared" si="0"/>
        <v>78.75</v>
      </c>
      <c r="J8" s="1">
        <f t="shared" si="1"/>
        <v>20.43</v>
      </c>
      <c r="K8" s="1">
        <f aca="true" t="shared" si="8" ref="K8:K14">I8-J8</f>
        <v>58.32</v>
      </c>
      <c r="L8" s="1">
        <f aca="true" t="shared" si="9" ref="L8:L14">L7+K8</f>
        <v>285.32</v>
      </c>
      <c r="M8" s="1">
        <f aca="true" t="shared" si="10" ref="M8:M30">I8-J8</f>
        <v>58.32</v>
      </c>
    </row>
    <row r="9" spans="1:13" ht="12.75">
      <c r="A9">
        <f t="shared" si="2"/>
        <v>0.75</v>
      </c>
      <c r="B9">
        <v>3</v>
      </c>
      <c r="C9">
        <v>3</v>
      </c>
      <c r="D9">
        <f t="shared" si="3"/>
        <v>0</v>
      </c>
      <c r="E9">
        <f t="shared" si="4"/>
        <v>0</v>
      </c>
      <c r="F9">
        <f t="shared" si="5"/>
        <v>4500</v>
      </c>
      <c r="G9">
        <f t="shared" si="6"/>
        <v>0</v>
      </c>
      <c r="H9">
        <f t="shared" si="7"/>
        <v>4500</v>
      </c>
      <c r="I9" s="1">
        <f t="shared" si="0"/>
        <v>101.25</v>
      </c>
      <c r="J9" s="1">
        <f t="shared" si="1"/>
        <v>25.6788</v>
      </c>
      <c r="K9" s="1">
        <f t="shared" si="8"/>
        <v>75.5712</v>
      </c>
      <c r="L9" s="1">
        <f t="shared" si="9"/>
        <v>360.8912</v>
      </c>
      <c r="M9" s="1">
        <f t="shared" si="10"/>
        <v>75.5712</v>
      </c>
    </row>
    <row r="10" spans="1:13" ht="12.75">
      <c r="A10">
        <f t="shared" si="2"/>
        <v>1</v>
      </c>
      <c r="B10">
        <v>4</v>
      </c>
      <c r="C10">
        <v>4</v>
      </c>
      <c r="D10">
        <f t="shared" si="3"/>
        <v>0</v>
      </c>
      <c r="E10">
        <f t="shared" si="4"/>
        <v>0</v>
      </c>
      <c r="F10">
        <f t="shared" si="5"/>
        <v>0</v>
      </c>
      <c r="G10">
        <f t="shared" si="6"/>
        <v>3500</v>
      </c>
      <c r="H10">
        <f t="shared" si="7"/>
        <v>3500</v>
      </c>
      <c r="I10" s="1">
        <f t="shared" si="0"/>
        <v>78.75</v>
      </c>
      <c r="J10" s="1">
        <f t="shared" si="1"/>
        <v>32.480208000000005</v>
      </c>
      <c r="K10" s="1">
        <f t="shared" si="8"/>
        <v>46.269791999999995</v>
      </c>
      <c r="L10" s="1">
        <f t="shared" si="9"/>
        <v>407.160992</v>
      </c>
      <c r="M10" s="1">
        <f t="shared" si="10"/>
        <v>46.269791999999995</v>
      </c>
    </row>
    <row r="11" spans="1:13" ht="12.75">
      <c r="A11">
        <f t="shared" si="2"/>
        <v>1.25</v>
      </c>
      <c r="B11">
        <v>5</v>
      </c>
      <c r="C11">
        <v>1</v>
      </c>
      <c r="D11">
        <f t="shared" si="3"/>
        <v>2000</v>
      </c>
      <c r="E11">
        <f t="shared" si="4"/>
        <v>0</v>
      </c>
      <c r="F11">
        <f t="shared" si="5"/>
        <v>0</v>
      </c>
      <c r="G11">
        <f t="shared" si="6"/>
        <v>0</v>
      </c>
      <c r="H11">
        <f t="shared" si="7"/>
        <v>2000</v>
      </c>
      <c r="I11" s="1">
        <f t="shared" si="0"/>
        <v>45</v>
      </c>
      <c r="J11" s="1">
        <f t="shared" si="1"/>
        <v>36.64448928</v>
      </c>
      <c r="K11" s="1">
        <f t="shared" si="8"/>
        <v>8.355510719999998</v>
      </c>
      <c r="L11" s="1">
        <f t="shared" si="9"/>
        <v>415.51650272</v>
      </c>
      <c r="M11" s="1">
        <f t="shared" si="10"/>
        <v>8.355510719999998</v>
      </c>
    </row>
    <row r="12" spans="1:13" ht="12.75">
      <c r="A12">
        <f t="shared" si="2"/>
        <v>1.5</v>
      </c>
      <c r="B12">
        <v>6</v>
      </c>
      <c r="C12">
        <v>2</v>
      </c>
      <c r="D12">
        <f t="shared" si="3"/>
        <v>0</v>
      </c>
      <c r="E12">
        <f t="shared" si="4"/>
        <v>3500</v>
      </c>
      <c r="F12">
        <f t="shared" si="5"/>
        <v>0</v>
      </c>
      <c r="G12">
        <f t="shared" si="6"/>
        <v>0</v>
      </c>
      <c r="H12">
        <f t="shared" si="7"/>
        <v>3500</v>
      </c>
      <c r="I12" s="1">
        <f t="shared" si="0"/>
        <v>78.75</v>
      </c>
      <c r="J12" s="1">
        <f t="shared" si="1"/>
        <v>37.3964852448</v>
      </c>
      <c r="K12" s="1">
        <f t="shared" si="8"/>
        <v>41.3535147552</v>
      </c>
      <c r="L12" s="1">
        <f t="shared" si="9"/>
        <v>456.87001747520003</v>
      </c>
      <c r="M12" s="1">
        <f t="shared" si="10"/>
        <v>41.3535147552</v>
      </c>
    </row>
    <row r="13" spans="1:13" ht="12.75">
      <c r="A13">
        <f t="shared" si="2"/>
        <v>1.75</v>
      </c>
      <c r="B13">
        <v>7</v>
      </c>
      <c r="C13">
        <v>3</v>
      </c>
      <c r="D13">
        <f t="shared" si="3"/>
        <v>0</v>
      </c>
      <c r="E13">
        <f t="shared" si="4"/>
        <v>0</v>
      </c>
      <c r="F13">
        <f t="shared" si="5"/>
        <v>4500</v>
      </c>
      <c r="G13">
        <f t="shared" si="6"/>
        <v>0</v>
      </c>
      <c r="H13">
        <f t="shared" si="7"/>
        <v>4500</v>
      </c>
      <c r="I13" s="1">
        <f t="shared" si="0"/>
        <v>101.25</v>
      </c>
      <c r="J13" s="1">
        <f t="shared" si="1"/>
        <v>41.118301572768004</v>
      </c>
      <c r="K13" s="1">
        <f t="shared" si="8"/>
        <v>60.131698427231996</v>
      </c>
      <c r="L13" s="1">
        <f t="shared" si="9"/>
        <v>517.001715902432</v>
      </c>
      <c r="M13" s="1">
        <f t="shared" si="10"/>
        <v>60.131698427231996</v>
      </c>
    </row>
    <row r="14" spans="1:13" ht="12.75">
      <c r="A14">
        <f t="shared" si="2"/>
        <v>2</v>
      </c>
      <c r="B14">
        <v>8</v>
      </c>
      <c r="C14">
        <v>4</v>
      </c>
      <c r="D14">
        <f t="shared" si="3"/>
        <v>0</v>
      </c>
      <c r="E14">
        <f t="shared" si="4"/>
        <v>0</v>
      </c>
      <c r="F14">
        <f t="shared" si="5"/>
        <v>0</v>
      </c>
      <c r="G14">
        <f t="shared" si="6"/>
        <v>3500</v>
      </c>
      <c r="H14">
        <f t="shared" si="7"/>
        <v>3500</v>
      </c>
      <c r="I14" s="1">
        <f t="shared" si="0"/>
        <v>78.75</v>
      </c>
      <c r="J14" s="1">
        <f t="shared" si="1"/>
        <v>46.53015443121888</v>
      </c>
      <c r="K14" s="1">
        <f t="shared" si="8"/>
        <v>32.21984556878112</v>
      </c>
      <c r="L14" s="1">
        <f t="shared" si="9"/>
        <v>549.2215614712131</v>
      </c>
      <c r="M14" s="1">
        <f t="shared" si="10"/>
        <v>32.21984556878112</v>
      </c>
    </row>
    <row r="15" spans="1:13" ht="12.75">
      <c r="A15">
        <f t="shared" si="2"/>
        <v>2.25</v>
      </c>
      <c r="B15">
        <v>9</v>
      </c>
      <c r="C15">
        <v>1</v>
      </c>
      <c r="D15">
        <f t="shared" si="3"/>
        <v>2000</v>
      </c>
      <c r="E15">
        <f t="shared" si="4"/>
        <v>0</v>
      </c>
      <c r="F15">
        <f t="shared" si="5"/>
        <v>0</v>
      </c>
      <c r="G15">
        <f t="shared" si="6"/>
        <v>0</v>
      </c>
      <c r="H15">
        <f t="shared" si="7"/>
        <v>2000</v>
      </c>
      <c r="I15" s="1">
        <f t="shared" si="0"/>
        <v>45</v>
      </c>
      <c r="J15" s="1">
        <f t="shared" si="1"/>
        <v>49.429940532409184</v>
      </c>
      <c r="K15" s="1">
        <f aca="true" t="shared" si="11" ref="K15:K30">I15-J15</f>
        <v>-4.429940532409184</v>
      </c>
      <c r="L15" s="1">
        <f aca="true" t="shared" si="12" ref="L15:L30">L14+K15</f>
        <v>544.7916209388039</v>
      </c>
      <c r="M15" s="1">
        <f t="shared" si="10"/>
        <v>-4.429940532409184</v>
      </c>
    </row>
    <row r="16" spans="1:13" ht="12.75">
      <c r="A16">
        <f t="shared" si="2"/>
        <v>2.5</v>
      </c>
      <c r="B16">
        <v>10</v>
      </c>
      <c r="C16">
        <v>2</v>
      </c>
      <c r="D16">
        <f t="shared" si="3"/>
        <v>0</v>
      </c>
      <c r="E16">
        <f t="shared" si="4"/>
        <v>3500</v>
      </c>
      <c r="F16">
        <f t="shared" si="5"/>
        <v>0</v>
      </c>
      <c r="G16">
        <f t="shared" si="6"/>
        <v>0</v>
      </c>
      <c r="H16">
        <f t="shared" si="7"/>
        <v>3500</v>
      </c>
      <c r="I16" s="1">
        <f t="shared" si="0"/>
        <v>78.75</v>
      </c>
      <c r="J16" s="1">
        <f t="shared" si="1"/>
        <v>49.03124588449235</v>
      </c>
      <c r="K16" s="1">
        <f t="shared" si="11"/>
        <v>29.71875411550765</v>
      </c>
      <c r="L16" s="1">
        <f t="shared" si="12"/>
        <v>574.5103750543116</v>
      </c>
      <c r="M16" s="1">
        <f t="shared" si="10"/>
        <v>29.71875411550765</v>
      </c>
    </row>
    <row r="17" spans="1:13" ht="12.75">
      <c r="A17">
        <f t="shared" si="2"/>
        <v>2.75</v>
      </c>
      <c r="B17">
        <v>11</v>
      </c>
      <c r="C17">
        <v>3</v>
      </c>
      <c r="D17">
        <f t="shared" si="3"/>
        <v>0</v>
      </c>
      <c r="E17">
        <f t="shared" si="4"/>
        <v>0</v>
      </c>
      <c r="F17">
        <f t="shared" si="5"/>
        <v>4500</v>
      </c>
      <c r="G17">
        <f t="shared" si="6"/>
        <v>0</v>
      </c>
      <c r="H17">
        <f t="shared" si="7"/>
        <v>4500</v>
      </c>
      <c r="I17" s="1">
        <f t="shared" si="0"/>
        <v>101.25</v>
      </c>
      <c r="J17" s="1">
        <f t="shared" si="1"/>
        <v>51.705933754888036</v>
      </c>
      <c r="K17" s="1">
        <f t="shared" si="11"/>
        <v>49.544066245111964</v>
      </c>
      <c r="L17" s="1">
        <f t="shared" si="12"/>
        <v>624.0544412994235</v>
      </c>
      <c r="M17" s="1">
        <f t="shared" si="10"/>
        <v>49.544066245111964</v>
      </c>
    </row>
    <row r="18" spans="1:13" ht="12.75">
      <c r="A18">
        <f t="shared" si="2"/>
        <v>3</v>
      </c>
      <c r="B18">
        <v>12</v>
      </c>
      <c r="C18">
        <v>4</v>
      </c>
      <c r="D18">
        <f t="shared" si="3"/>
        <v>0</v>
      </c>
      <c r="E18">
        <f t="shared" si="4"/>
        <v>0</v>
      </c>
      <c r="F18">
        <f t="shared" si="5"/>
        <v>0</v>
      </c>
      <c r="G18">
        <f t="shared" si="6"/>
        <v>3500</v>
      </c>
      <c r="H18">
        <f t="shared" si="7"/>
        <v>3500</v>
      </c>
      <c r="I18" s="1">
        <f t="shared" si="0"/>
        <v>78.75</v>
      </c>
      <c r="J18" s="1">
        <f t="shared" si="1"/>
        <v>56.16489971694811</v>
      </c>
      <c r="K18" s="1">
        <f t="shared" si="11"/>
        <v>22.585100283051887</v>
      </c>
      <c r="L18" s="1">
        <f t="shared" si="12"/>
        <v>646.6395415824754</v>
      </c>
      <c r="M18" s="1">
        <f t="shared" si="10"/>
        <v>22.585100283051887</v>
      </c>
    </row>
    <row r="19" spans="1:13" ht="12.75">
      <c r="A19">
        <f t="shared" si="2"/>
        <v>3.25</v>
      </c>
      <c r="B19">
        <v>13</v>
      </c>
      <c r="C19">
        <v>1</v>
      </c>
      <c r="D19">
        <f t="shared" si="3"/>
        <v>2000</v>
      </c>
      <c r="E19">
        <f t="shared" si="4"/>
        <v>0</v>
      </c>
      <c r="F19">
        <f t="shared" si="5"/>
        <v>0</v>
      </c>
      <c r="G19">
        <f t="shared" si="6"/>
        <v>0</v>
      </c>
      <c r="H19">
        <f t="shared" si="7"/>
        <v>2000</v>
      </c>
      <c r="I19" s="1">
        <f t="shared" si="0"/>
        <v>45</v>
      </c>
      <c r="J19" s="1">
        <f t="shared" si="1"/>
        <v>58.197558742422785</v>
      </c>
      <c r="K19" s="1">
        <f t="shared" si="11"/>
        <v>-13.197558742422785</v>
      </c>
      <c r="L19" s="1">
        <f t="shared" si="12"/>
        <v>633.4419828400527</v>
      </c>
      <c r="M19" s="1">
        <f t="shared" si="10"/>
        <v>-13.197558742422785</v>
      </c>
    </row>
    <row r="20" spans="1:13" ht="12.75">
      <c r="A20">
        <f t="shared" si="2"/>
        <v>3.5</v>
      </c>
      <c r="B20">
        <v>14</v>
      </c>
      <c r="C20">
        <v>2</v>
      </c>
      <c r="D20">
        <f t="shared" si="3"/>
        <v>0</v>
      </c>
      <c r="E20">
        <f t="shared" si="4"/>
        <v>3500</v>
      </c>
      <c r="F20">
        <f t="shared" si="5"/>
        <v>0</v>
      </c>
      <c r="G20">
        <f t="shared" si="6"/>
        <v>0</v>
      </c>
      <c r="H20">
        <f t="shared" si="7"/>
        <v>3500</v>
      </c>
      <c r="I20" s="1">
        <f t="shared" si="0"/>
        <v>78.75</v>
      </c>
      <c r="J20" s="1">
        <f t="shared" si="1"/>
        <v>57.00977845560474</v>
      </c>
      <c r="K20" s="1">
        <f t="shared" si="11"/>
        <v>21.74022154439526</v>
      </c>
      <c r="L20" s="1">
        <f t="shared" si="12"/>
        <v>655.1822043844479</v>
      </c>
      <c r="M20" s="1">
        <f t="shared" si="10"/>
        <v>21.74022154439526</v>
      </c>
    </row>
    <row r="21" spans="1:13" ht="12.75">
      <c r="A21">
        <f t="shared" si="2"/>
        <v>3.75</v>
      </c>
      <c r="B21">
        <v>15</v>
      </c>
      <c r="C21">
        <v>3</v>
      </c>
      <c r="D21">
        <f t="shared" si="3"/>
        <v>0</v>
      </c>
      <c r="E21">
        <f t="shared" si="4"/>
        <v>0</v>
      </c>
      <c r="F21">
        <f t="shared" si="5"/>
        <v>4500</v>
      </c>
      <c r="G21">
        <f t="shared" si="6"/>
        <v>0</v>
      </c>
      <c r="H21">
        <f t="shared" si="7"/>
        <v>4500</v>
      </c>
      <c r="I21" s="1">
        <f t="shared" si="0"/>
        <v>101.25</v>
      </c>
      <c r="J21" s="1">
        <f t="shared" si="1"/>
        <v>58.96639839460031</v>
      </c>
      <c r="K21" s="1">
        <f t="shared" si="11"/>
        <v>42.28360160539969</v>
      </c>
      <c r="L21" s="1">
        <f t="shared" si="12"/>
        <v>697.4658059898476</v>
      </c>
      <c r="M21" s="1">
        <f t="shared" si="10"/>
        <v>42.28360160539969</v>
      </c>
    </row>
    <row r="22" spans="1:13" ht="12.75">
      <c r="A22">
        <f t="shared" si="2"/>
        <v>4</v>
      </c>
      <c r="B22">
        <v>16</v>
      </c>
      <c r="C22">
        <v>4</v>
      </c>
      <c r="D22">
        <f t="shared" si="3"/>
        <v>0</v>
      </c>
      <c r="E22">
        <f t="shared" si="4"/>
        <v>0</v>
      </c>
      <c r="F22">
        <f t="shared" si="5"/>
        <v>0</v>
      </c>
      <c r="G22">
        <f t="shared" si="6"/>
        <v>3500</v>
      </c>
      <c r="H22">
        <f t="shared" si="7"/>
        <v>3500</v>
      </c>
      <c r="I22" s="1">
        <f t="shared" si="0"/>
        <v>78.75</v>
      </c>
      <c r="J22" s="1">
        <f t="shared" si="1"/>
        <v>62.77192253908628</v>
      </c>
      <c r="K22" s="1">
        <f t="shared" si="11"/>
        <v>15.978077460913717</v>
      </c>
      <c r="L22" s="1">
        <f t="shared" si="12"/>
        <v>713.4438834507613</v>
      </c>
      <c r="M22" s="1">
        <f t="shared" si="10"/>
        <v>15.978077460913717</v>
      </c>
    </row>
    <row r="23" spans="1:13" ht="12.75">
      <c r="A23">
        <f t="shared" si="2"/>
        <v>4.25</v>
      </c>
      <c r="B23">
        <v>17</v>
      </c>
      <c r="C23">
        <v>1</v>
      </c>
      <c r="D23">
        <f t="shared" si="3"/>
        <v>2000</v>
      </c>
      <c r="E23">
        <f t="shared" si="4"/>
        <v>0</v>
      </c>
      <c r="F23">
        <f t="shared" si="5"/>
        <v>0</v>
      </c>
      <c r="G23">
        <f t="shared" si="6"/>
        <v>0</v>
      </c>
      <c r="H23">
        <f t="shared" si="7"/>
        <v>2000</v>
      </c>
      <c r="I23" s="1">
        <f t="shared" si="0"/>
        <v>45</v>
      </c>
      <c r="J23" s="1">
        <f t="shared" si="1"/>
        <v>64.20994951056852</v>
      </c>
      <c r="K23" s="1">
        <f t="shared" si="11"/>
        <v>-19.20994951056852</v>
      </c>
      <c r="L23" s="1">
        <f t="shared" si="12"/>
        <v>694.2339339401927</v>
      </c>
      <c r="M23" s="1">
        <f t="shared" si="10"/>
        <v>-19.20994951056852</v>
      </c>
    </row>
    <row r="24" spans="1:13" ht="12.75">
      <c r="A24">
        <f t="shared" si="2"/>
        <v>4.5</v>
      </c>
      <c r="B24">
        <v>18</v>
      </c>
      <c r="C24">
        <v>2</v>
      </c>
      <c r="D24">
        <f t="shared" si="3"/>
        <v>0</v>
      </c>
      <c r="E24">
        <f t="shared" si="4"/>
        <v>3500</v>
      </c>
      <c r="F24">
        <f t="shared" si="5"/>
        <v>0</v>
      </c>
      <c r="G24">
        <f t="shared" si="6"/>
        <v>0</v>
      </c>
      <c r="H24">
        <f t="shared" si="7"/>
        <v>3500</v>
      </c>
      <c r="I24" s="1">
        <f t="shared" si="0"/>
        <v>78.75</v>
      </c>
      <c r="J24" s="1">
        <f t="shared" si="1"/>
        <v>62.481054054617346</v>
      </c>
      <c r="K24" s="1">
        <f t="shared" si="11"/>
        <v>16.268945945382654</v>
      </c>
      <c r="L24" s="1">
        <f t="shared" si="12"/>
        <v>710.5028798855753</v>
      </c>
      <c r="M24" s="1">
        <f t="shared" si="10"/>
        <v>16.268945945382654</v>
      </c>
    </row>
    <row r="25" spans="1:13" ht="12.75">
      <c r="A25">
        <f t="shared" si="2"/>
        <v>4.75</v>
      </c>
      <c r="B25">
        <v>19</v>
      </c>
      <c r="C25">
        <v>3</v>
      </c>
      <c r="D25">
        <f t="shared" si="3"/>
        <v>0</v>
      </c>
      <c r="E25">
        <f t="shared" si="4"/>
        <v>0</v>
      </c>
      <c r="F25">
        <f t="shared" si="5"/>
        <v>4500</v>
      </c>
      <c r="G25">
        <f t="shared" si="6"/>
        <v>0</v>
      </c>
      <c r="H25">
        <f t="shared" si="7"/>
        <v>4500</v>
      </c>
      <c r="I25" s="1">
        <f t="shared" si="0"/>
        <v>101.25</v>
      </c>
      <c r="J25" s="1">
        <f t="shared" si="1"/>
        <v>63.94525918970178</v>
      </c>
      <c r="K25" s="1">
        <f t="shared" si="11"/>
        <v>37.30474081029822</v>
      </c>
      <c r="L25" s="1">
        <f t="shared" si="12"/>
        <v>747.8076206958735</v>
      </c>
      <c r="M25" s="1">
        <f t="shared" si="10"/>
        <v>37.30474081029822</v>
      </c>
    </row>
    <row r="26" spans="1:13" ht="12.75">
      <c r="A26">
        <f t="shared" si="2"/>
        <v>5</v>
      </c>
      <c r="B26">
        <v>20</v>
      </c>
      <c r="C26">
        <v>4</v>
      </c>
      <c r="D26">
        <f t="shared" si="3"/>
        <v>0</v>
      </c>
      <c r="E26">
        <f t="shared" si="4"/>
        <v>0</v>
      </c>
      <c r="F26">
        <f t="shared" si="5"/>
        <v>0</v>
      </c>
      <c r="G26">
        <f t="shared" si="6"/>
        <v>3500</v>
      </c>
      <c r="H26">
        <f t="shared" si="7"/>
        <v>3500</v>
      </c>
      <c r="I26" s="1">
        <f t="shared" si="0"/>
        <v>78.75</v>
      </c>
      <c r="J26" s="1">
        <f t="shared" si="1"/>
        <v>67.30268586262862</v>
      </c>
      <c r="K26" s="1">
        <f t="shared" si="11"/>
        <v>11.447314137371379</v>
      </c>
      <c r="L26" s="1">
        <f t="shared" si="12"/>
        <v>759.2549348332449</v>
      </c>
      <c r="M26" s="1">
        <f t="shared" si="10"/>
        <v>11.447314137371379</v>
      </c>
    </row>
    <row r="27" spans="1:13" ht="12.75">
      <c r="A27">
        <f t="shared" si="2"/>
        <v>5.25</v>
      </c>
      <c r="B27">
        <v>21</v>
      </c>
      <c r="C27">
        <v>1</v>
      </c>
      <c r="D27">
        <f t="shared" si="3"/>
        <v>2000</v>
      </c>
      <c r="E27">
        <f t="shared" si="4"/>
        <v>0</v>
      </c>
      <c r="F27">
        <f t="shared" si="5"/>
        <v>0</v>
      </c>
      <c r="G27">
        <f t="shared" si="6"/>
        <v>0</v>
      </c>
      <c r="H27">
        <f t="shared" si="7"/>
        <v>2000</v>
      </c>
      <c r="I27" s="1">
        <f t="shared" si="0"/>
        <v>45</v>
      </c>
      <c r="J27" s="1">
        <f t="shared" si="1"/>
        <v>68.33294413499203</v>
      </c>
      <c r="K27" s="1">
        <f t="shared" si="11"/>
        <v>-23.332944134992033</v>
      </c>
      <c r="L27" s="1">
        <f t="shared" si="12"/>
        <v>735.9219906982528</v>
      </c>
      <c r="M27" s="1">
        <f t="shared" si="10"/>
        <v>-23.332944134992033</v>
      </c>
    </row>
    <row r="28" spans="1:13" ht="12.75">
      <c r="A28">
        <f t="shared" si="2"/>
        <v>5.5</v>
      </c>
      <c r="B28">
        <v>22</v>
      </c>
      <c r="C28">
        <v>2</v>
      </c>
      <c r="D28">
        <f t="shared" si="3"/>
        <v>0</v>
      </c>
      <c r="E28">
        <f t="shared" si="4"/>
        <v>3500</v>
      </c>
      <c r="F28">
        <f t="shared" si="5"/>
        <v>0</v>
      </c>
      <c r="G28">
        <f t="shared" si="6"/>
        <v>0</v>
      </c>
      <c r="H28">
        <f t="shared" si="7"/>
        <v>3500</v>
      </c>
      <c r="I28" s="1">
        <f t="shared" si="0"/>
        <v>78.75</v>
      </c>
      <c r="J28" s="1">
        <f t="shared" si="1"/>
        <v>66.23297916284275</v>
      </c>
      <c r="K28" s="1">
        <f t="shared" si="11"/>
        <v>12.517020837157247</v>
      </c>
      <c r="L28" s="1">
        <f t="shared" si="12"/>
        <v>748.43901153541</v>
      </c>
      <c r="M28" s="1">
        <f t="shared" si="10"/>
        <v>12.517020837157247</v>
      </c>
    </row>
    <row r="29" spans="1:13" ht="12.75">
      <c r="A29">
        <f t="shared" si="2"/>
        <v>5.75</v>
      </c>
      <c r="B29">
        <v>23</v>
      </c>
      <c r="C29">
        <v>3</v>
      </c>
      <c r="D29">
        <f t="shared" si="3"/>
        <v>0</v>
      </c>
      <c r="E29">
        <f t="shared" si="4"/>
        <v>0</v>
      </c>
      <c r="F29">
        <f t="shared" si="5"/>
        <v>4500</v>
      </c>
      <c r="G29">
        <f t="shared" si="6"/>
        <v>0</v>
      </c>
      <c r="H29">
        <f t="shared" si="7"/>
        <v>4500</v>
      </c>
      <c r="I29" s="1">
        <f t="shared" si="0"/>
        <v>101.25</v>
      </c>
      <c r="J29" s="1">
        <f t="shared" si="1"/>
        <v>67.3595110381869</v>
      </c>
      <c r="K29" s="1">
        <f t="shared" si="11"/>
        <v>33.890488961813105</v>
      </c>
      <c r="L29" s="1">
        <f t="shared" si="12"/>
        <v>782.3295004972231</v>
      </c>
      <c r="M29" s="1">
        <f t="shared" si="10"/>
        <v>33.890488961813105</v>
      </c>
    </row>
    <row r="30" spans="1:13" ht="12.75">
      <c r="A30">
        <f t="shared" si="2"/>
        <v>6</v>
      </c>
      <c r="B30">
        <v>24</v>
      </c>
      <c r="C30">
        <v>4</v>
      </c>
      <c r="D30">
        <f t="shared" si="3"/>
        <v>0</v>
      </c>
      <c r="E30">
        <f t="shared" si="4"/>
        <v>0</v>
      </c>
      <c r="F30">
        <f t="shared" si="5"/>
        <v>0</v>
      </c>
      <c r="G30">
        <f t="shared" si="6"/>
        <v>3500</v>
      </c>
      <c r="H30">
        <f t="shared" si="7"/>
        <v>3500</v>
      </c>
      <c r="I30" s="1">
        <f t="shared" si="0"/>
        <v>78.75</v>
      </c>
      <c r="J30" s="1">
        <f t="shared" si="1"/>
        <v>70.40965504475007</v>
      </c>
      <c r="K30" s="1">
        <f t="shared" si="11"/>
        <v>8.340344955249932</v>
      </c>
      <c r="L30" s="1">
        <f t="shared" si="12"/>
        <v>790.669845452473</v>
      </c>
      <c r="M30" s="1">
        <f t="shared" si="10"/>
        <v>8.340344955249932</v>
      </c>
    </row>
    <row r="31" spans="1:13" ht="12.75">
      <c r="A31">
        <f t="shared" si="2"/>
        <v>6.25</v>
      </c>
      <c r="B31">
        <v>25</v>
      </c>
      <c r="C31">
        <v>1</v>
      </c>
      <c r="D31">
        <f t="shared" si="3"/>
        <v>2000</v>
      </c>
      <c r="E31">
        <f aca="true" t="shared" si="13" ref="E31:E46">IF(C31=2,3500,0)</f>
        <v>0</v>
      </c>
      <c r="F31">
        <f aca="true" t="shared" si="14" ref="F31:F46">IF(C31=3,4500,0)</f>
        <v>0</v>
      </c>
      <c r="G31">
        <f aca="true" t="shared" si="15" ref="G31:G46">IF(C31=4,3500,0)</f>
        <v>0</v>
      </c>
      <c r="H31">
        <f aca="true" t="shared" si="16" ref="H31:H46">D31+E31+F31+G31</f>
        <v>2000</v>
      </c>
      <c r="I31" s="1">
        <f t="shared" si="0"/>
        <v>45</v>
      </c>
      <c r="J31" s="1">
        <f t="shared" si="1"/>
        <v>71.16028609072258</v>
      </c>
      <c r="K31" s="1">
        <f aca="true" t="shared" si="17" ref="K31:K46">I31-J31</f>
        <v>-26.16028609072258</v>
      </c>
      <c r="L31" s="1">
        <f aca="true" t="shared" si="18" ref="L31:L46">L30+K31</f>
        <v>764.5095593617505</v>
      </c>
      <c r="M31" s="1">
        <f aca="true" t="shared" si="19" ref="M31:M46">I31-J31</f>
        <v>-26.16028609072258</v>
      </c>
    </row>
    <row r="32" spans="1:13" ht="12.75">
      <c r="A32">
        <f t="shared" si="2"/>
        <v>6.5</v>
      </c>
      <c r="B32">
        <v>26</v>
      </c>
      <c r="C32">
        <v>2</v>
      </c>
      <c r="D32">
        <f t="shared" si="3"/>
        <v>0</v>
      </c>
      <c r="E32">
        <f t="shared" si="13"/>
        <v>3500</v>
      </c>
      <c r="F32">
        <f t="shared" si="14"/>
        <v>0</v>
      </c>
      <c r="G32">
        <f t="shared" si="15"/>
        <v>0</v>
      </c>
      <c r="H32">
        <f t="shared" si="16"/>
        <v>3500</v>
      </c>
      <c r="I32" s="1">
        <f t="shared" si="0"/>
        <v>78.75</v>
      </c>
      <c r="J32" s="1">
        <f t="shared" si="1"/>
        <v>68.80586034255754</v>
      </c>
      <c r="K32" s="1">
        <f t="shared" si="17"/>
        <v>9.944139657442463</v>
      </c>
      <c r="L32" s="1">
        <f t="shared" si="18"/>
        <v>774.453699019193</v>
      </c>
      <c r="M32" s="1">
        <f t="shared" si="19"/>
        <v>9.944139657442463</v>
      </c>
    </row>
    <row r="33" spans="1:13" ht="12.75">
      <c r="A33">
        <f t="shared" si="2"/>
        <v>6.75</v>
      </c>
      <c r="B33">
        <v>27</v>
      </c>
      <c r="C33">
        <v>3</v>
      </c>
      <c r="D33">
        <f t="shared" si="3"/>
        <v>0</v>
      </c>
      <c r="E33">
        <f t="shared" si="13"/>
        <v>0</v>
      </c>
      <c r="F33">
        <f t="shared" si="14"/>
        <v>4500</v>
      </c>
      <c r="G33">
        <f t="shared" si="15"/>
        <v>0</v>
      </c>
      <c r="H33">
        <f t="shared" si="16"/>
        <v>4500</v>
      </c>
      <c r="I33" s="1">
        <f t="shared" si="0"/>
        <v>101.25</v>
      </c>
      <c r="J33" s="1">
        <f t="shared" si="1"/>
        <v>69.70083291172736</v>
      </c>
      <c r="K33" s="1">
        <f t="shared" si="17"/>
        <v>31.54916708827264</v>
      </c>
      <c r="L33" s="1">
        <f t="shared" si="18"/>
        <v>806.0028661074656</v>
      </c>
      <c r="M33" s="1">
        <f t="shared" si="19"/>
        <v>31.54916708827264</v>
      </c>
    </row>
    <row r="34" spans="1:13" ht="12.75">
      <c r="A34">
        <f t="shared" si="2"/>
        <v>7</v>
      </c>
      <c r="B34">
        <v>28</v>
      </c>
      <c r="C34">
        <v>4</v>
      </c>
      <c r="D34">
        <f t="shared" si="3"/>
        <v>0</v>
      </c>
      <c r="E34">
        <f t="shared" si="13"/>
        <v>0</v>
      </c>
      <c r="F34">
        <f t="shared" si="14"/>
        <v>0</v>
      </c>
      <c r="G34">
        <f t="shared" si="15"/>
        <v>3500</v>
      </c>
      <c r="H34">
        <f t="shared" si="16"/>
        <v>3500</v>
      </c>
      <c r="I34" s="1">
        <f t="shared" si="0"/>
        <v>78.75</v>
      </c>
      <c r="J34" s="1">
        <f t="shared" si="1"/>
        <v>72.5402579496719</v>
      </c>
      <c r="K34" s="1">
        <f t="shared" si="17"/>
        <v>6.209742050328103</v>
      </c>
      <c r="L34" s="1">
        <f t="shared" si="18"/>
        <v>812.2126081577937</v>
      </c>
      <c r="M34" s="1">
        <f t="shared" si="19"/>
        <v>6.209742050328103</v>
      </c>
    </row>
    <row r="35" spans="1:13" ht="12.75">
      <c r="A35">
        <f t="shared" si="2"/>
        <v>7.25</v>
      </c>
      <c r="B35">
        <v>29</v>
      </c>
      <c r="C35">
        <v>1</v>
      </c>
      <c r="D35">
        <f t="shared" si="3"/>
        <v>2000</v>
      </c>
      <c r="E35">
        <f t="shared" si="13"/>
        <v>0</v>
      </c>
      <c r="F35">
        <f t="shared" si="14"/>
        <v>0</v>
      </c>
      <c r="G35">
        <f t="shared" si="15"/>
        <v>0</v>
      </c>
      <c r="H35">
        <f t="shared" si="16"/>
        <v>2000</v>
      </c>
      <c r="I35" s="1">
        <f t="shared" si="0"/>
        <v>45</v>
      </c>
      <c r="J35" s="1">
        <f t="shared" si="1"/>
        <v>73.09913473420143</v>
      </c>
      <c r="K35" s="1">
        <f t="shared" si="17"/>
        <v>-28.099134734201428</v>
      </c>
      <c r="L35" s="1">
        <f t="shared" si="18"/>
        <v>784.1134734235923</v>
      </c>
      <c r="M35" s="1">
        <f t="shared" si="19"/>
        <v>-28.099134734201428</v>
      </c>
    </row>
    <row r="36" spans="1:13" ht="12.75">
      <c r="A36">
        <f t="shared" si="2"/>
        <v>7.5</v>
      </c>
      <c r="B36">
        <v>30</v>
      </c>
      <c r="C36">
        <v>2</v>
      </c>
      <c r="D36">
        <f t="shared" si="3"/>
        <v>0</v>
      </c>
      <c r="E36">
        <f t="shared" si="13"/>
        <v>3500</v>
      </c>
      <c r="F36">
        <f t="shared" si="14"/>
        <v>0</v>
      </c>
      <c r="G36">
        <f t="shared" si="15"/>
        <v>0</v>
      </c>
      <c r="H36">
        <f t="shared" si="16"/>
        <v>3500</v>
      </c>
      <c r="I36" s="1">
        <f t="shared" si="0"/>
        <v>78.75</v>
      </c>
      <c r="J36" s="1">
        <f t="shared" si="1"/>
        <v>70.5702126081233</v>
      </c>
      <c r="K36" s="1">
        <f t="shared" si="17"/>
        <v>8.179787391876701</v>
      </c>
      <c r="L36" s="1">
        <f t="shared" si="18"/>
        <v>792.293260815469</v>
      </c>
      <c r="M36" s="1">
        <f t="shared" si="19"/>
        <v>8.179787391876701</v>
      </c>
    </row>
    <row r="37" spans="1:13" ht="12.75">
      <c r="A37">
        <f t="shared" si="2"/>
        <v>7.75</v>
      </c>
      <c r="B37">
        <v>31</v>
      </c>
      <c r="C37">
        <v>3</v>
      </c>
      <c r="D37">
        <f t="shared" si="3"/>
        <v>0</v>
      </c>
      <c r="E37">
        <f t="shared" si="13"/>
        <v>0</v>
      </c>
      <c r="F37">
        <f t="shared" si="14"/>
        <v>4500</v>
      </c>
      <c r="G37">
        <f t="shared" si="15"/>
        <v>0</v>
      </c>
      <c r="H37">
        <f t="shared" si="16"/>
        <v>4500</v>
      </c>
      <c r="I37" s="1">
        <f t="shared" si="0"/>
        <v>101.25</v>
      </c>
      <c r="J37" s="1">
        <f t="shared" si="1"/>
        <v>71.3063934733922</v>
      </c>
      <c r="K37" s="1">
        <f t="shared" si="17"/>
        <v>29.943606526607795</v>
      </c>
      <c r="L37" s="1">
        <f t="shared" si="18"/>
        <v>822.2368673420768</v>
      </c>
      <c r="M37" s="1">
        <f t="shared" si="19"/>
        <v>29.943606526607795</v>
      </c>
    </row>
    <row r="38" spans="1:13" ht="12.75">
      <c r="A38">
        <f t="shared" si="2"/>
        <v>8</v>
      </c>
      <c r="B38">
        <v>32</v>
      </c>
      <c r="C38">
        <v>4</v>
      </c>
      <c r="D38">
        <f t="shared" si="3"/>
        <v>0</v>
      </c>
      <c r="E38">
        <f t="shared" si="13"/>
        <v>0</v>
      </c>
      <c r="F38">
        <f t="shared" si="14"/>
        <v>0</v>
      </c>
      <c r="G38">
        <f t="shared" si="15"/>
        <v>3500</v>
      </c>
      <c r="H38">
        <f t="shared" si="16"/>
        <v>3500</v>
      </c>
      <c r="I38" s="1">
        <f t="shared" si="0"/>
        <v>78.75</v>
      </c>
      <c r="J38" s="1">
        <f t="shared" si="1"/>
        <v>74.00131806078691</v>
      </c>
      <c r="K38" s="1">
        <f t="shared" si="17"/>
        <v>4.7486819392130855</v>
      </c>
      <c r="L38" s="1">
        <f t="shared" si="18"/>
        <v>826.9855492812899</v>
      </c>
      <c r="M38" s="1">
        <f t="shared" si="19"/>
        <v>4.7486819392130855</v>
      </c>
    </row>
    <row r="39" spans="1:13" ht="12.75">
      <c r="A39">
        <f t="shared" si="2"/>
        <v>8.25</v>
      </c>
      <c r="B39">
        <v>33</v>
      </c>
      <c r="C39">
        <v>1</v>
      </c>
      <c r="D39">
        <f t="shared" si="3"/>
        <v>2000</v>
      </c>
      <c r="E39">
        <f t="shared" si="13"/>
        <v>0</v>
      </c>
      <c r="F39">
        <f t="shared" si="14"/>
        <v>0</v>
      </c>
      <c r="G39">
        <f t="shared" si="15"/>
        <v>0</v>
      </c>
      <c r="H39">
        <f t="shared" si="16"/>
        <v>2000</v>
      </c>
      <c r="I39" s="1">
        <f t="shared" si="0"/>
        <v>45</v>
      </c>
      <c r="J39" s="1">
        <f t="shared" si="1"/>
        <v>74.42869943531609</v>
      </c>
      <c r="K39" s="1">
        <f t="shared" si="17"/>
        <v>-29.42869943531609</v>
      </c>
      <c r="L39" s="1">
        <f t="shared" si="18"/>
        <v>797.5568498459738</v>
      </c>
      <c r="M39" s="1">
        <f t="shared" si="19"/>
        <v>-29.42869943531609</v>
      </c>
    </row>
    <row r="40" spans="1:13" ht="12.75">
      <c r="A40">
        <f t="shared" si="2"/>
        <v>8.5</v>
      </c>
      <c r="B40">
        <v>34</v>
      </c>
      <c r="C40">
        <v>2</v>
      </c>
      <c r="D40">
        <f t="shared" si="3"/>
        <v>0</v>
      </c>
      <c r="E40">
        <f t="shared" si="13"/>
        <v>3500</v>
      </c>
      <c r="F40">
        <f t="shared" si="14"/>
        <v>0</v>
      </c>
      <c r="G40">
        <f t="shared" si="15"/>
        <v>0</v>
      </c>
      <c r="H40">
        <f t="shared" si="16"/>
        <v>3500</v>
      </c>
      <c r="I40" s="1">
        <f t="shared" si="0"/>
        <v>78.75</v>
      </c>
      <c r="J40" s="1">
        <f t="shared" si="1"/>
        <v>71.78011648613764</v>
      </c>
      <c r="K40" s="1">
        <f t="shared" si="17"/>
        <v>6.9698835138623565</v>
      </c>
      <c r="L40" s="1">
        <f t="shared" si="18"/>
        <v>804.5267333598362</v>
      </c>
      <c r="M40" s="1">
        <f t="shared" si="19"/>
        <v>6.9698835138623565</v>
      </c>
    </row>
    <row r="41" spans="1:13" ht="12.75">
      <c r="A41">
        <f t="shared" si="2"/>
        <v>8.75</v>
      </c>
      <c r="B41">
        <v>35</v>
      </c>
      <c r="C41">
        <v>3</v>
      </c>
      <c r="D41">
        <f t="shared" si="3"/>
        <v>0</v>
      </c>
      <c r="E41">
        <f t="shared" si="13"/>
        <v>0</v>
      </c>
      <c r="F41">
        <f t="shared" si="14"/>
        <v>4500</v>
      </c>
      <c r="G41">
        <f t="shared" si="15"/>
        <v>0</v>
      </c>
      <c r="H41">
        <f t="shared" si="16"/>
        <v>4500</v>
      </c>
      <c r="I41" s="1">
        <f t="shared" si="0"/>
        <v>101.25</v>
      </c>
      <c r="J41" s="1">
        <f t="shared" si="1"/>
        <v>72.40740600238526</v>
      </c>
      <c r="K41" s="1">
        <f t="shared" si="17"/>
        <v>28.842593997614742</v>
      </c>
      <c r="L41" s="1">
        <f t="shared" si="18"/>
        <v>833.3693273574509</v>
      </c>
      <c r="M41" s="1">
        <f t="shared" si="19"/>
        <v>28.842593997614742</v>
      </c>
    </row>
    <row r="42" spans="1:13" ht="12.75">
      <c r="A42">
        <f t="shared" si="2"/>
        <v>9</v>
      </c>
      <c r="B42">
        <v>36</v>
      </c>
      <c r="C42">
        <v>4</v>
      </c>
      <c r="D42">
        <f t="shared" si="3"/>
        <v>0</v>
      </c>
      <c r="E42">
        <f t="shared" si="13"/>
        <v>0</v>
      </c>
      <c r="F42">
        <f t="shared" si="14"/>
        <v>0</v>
      </c>
      <c r="G42">
        <f t="shared" si="15"/>
        <v>3500</v>
      </c>
      <c r="H42">
        <f t="shared" si="16"/>
        <v>3500</v>
      </c>
      <c r="I42" s="1">
        <f t="shared" si="0"/>
        <v>78.75</v>
      </c>
      <c r="J42" s="1">
        <f t="shared" si="1"/>
        <v>75.00323946217057</v>
      </c>
      <c r="K42" s="1">
        <f t="shared" si="17"/>
        <v>3.746760537829431</v>
      </c>
      <c r="L42" s="1">
        <f t="shared" si="18"/>
        <v>837.1160878952803</v>
      </c>
      <c r="M42" s="1">
        <f t="shared" si="19"/>
        <v>3.746760537829431</v>
      </c>
    </row>
    <row r="43" spans="1:13" ht="12.75">
      <c r="A43">
        <f t="shared" si="2"/>
        <v>9.25</v>
      </c>
      <c r="B43">
        <v>37</v>
      </c>
      <c r="C43">
        <v>1</v>
      </c>
      <c r="D43">
        <f t="shared" si="3"/>
        <v>2000</v>
      </c>
      <c r="E43">
        <f t="shared" si="13"/>
        <v>0</v>
      </c>
      <c r="F43">
        <f t="shared" si="14"/>
        <v>0</v>
      </c>
      <c r="G43">
        <f t="shared" si="15"/>
        <v>0</v>
      </c>
      <c r="H43">
        <f t="shared" si="16"/>
        <v>2000</v>
      </c>
      <c r="I43" s="1">
        <f t="shared" si="0"/>
        <v>45</v>
      </c>
      <c r="J43" s="1">
        <f t="shared" si="1"/>
        <v>75.34044791057522</v>
      </c>
      <c r="K43" s="1">
        <f t="shared" si="17"/>
        <v>-30.34044791057522</v>
      </c>
      <c r="L43" s="1">
        <f t="shared" si="18"/>
        <v>806.7756399847051</v>
      </c>
      <c r="M43" s="1">
        <f t="shared" si="19"/>
        <v>-30.34044791057522</v>
      </c>
    </row>
    <row r="44" spans="1:13" ht="12.75">
      <c r="A44">
        <f t="shared" si="2"/>
        <v>9.5</v>
      </c>
      <c r="B44">
        <v>38</v>
      </c>
      <c r="C44">
        <v>2</v>
      </c>
      <c r="D44">
        <f t="shared" si="3"/>
        <v>0</v>
      </c>
      <c r="E44">
        <f t="shared" si="13"/>
        <v>3500</v>
      </c>
      <c r="F44">
        <f t="shared" si="14"/>
        <v>0</v>
      </c>
      <c r="G44">
        <f t="shared" si="15"/>
        <v>0</v>
      </c>
      <c r="H44">
        <f t="shared" si="16"/>
        <v>3500</v>
      </c>
      <c r="I44" s="1">
        <f t="shared" si="0"/>
        <v>78.75</v>
      </c>
      <c r="J44" s="1">
        <f t="shared" si="1"/>
        <v>72.60980759862346</v>
      </c>
      <c r="K44" s="1">
        <f t="shared" si="17"/>
        <v>6.140192401376538</v>
      </c>
      <c r="L44" s="1">
        <f t="shared" si="18"/>
        <v>812.9158323860817</v>
      </c>
      <c r="M44" s="1">
        <f t="shared" si="19"/>
        <v>6.140192401376538</v>
      </c>
    </row>
    <row r="45" spans="1:13" ht="12.75">
      <c r="A45">
        <f t="shared" si="2"/>
        <v>9.75</v>
      </c>
      <c r="B45">
        <v>39</v>
      </c>
      <c r="C45">
        <v>3</v>
      </c>
      <c r="D45">
        <f t="shared" si="3"/>
        <v>0</v>
      </c>
      <c r="E45">
        <f t="shared" si="13"/>
        <v>0</v>
      </c>
      <c r="F45">
        <f t="shared" si="14"/>
        <v>4500</v>
      </c>
      <c r="G45">
        <f t="shared" si="15"/>
        <v>0</v>
      </c>
      <c r="H45">
        <f t="shared" si="16"/>
        <v>4500</v>
      </c>
      <c r="I45" s="1">
        <f t="shared" si="0"/>
        <v>101.25</v>
      </c>
      <c r="J45" s="1">
        <f t="shared" si="1"/>
        <v>73.16242491474735</v>
      </c>
      <c r="K45" s="1">
        <f t="shared" si="17"/>
        <v>28.087575085252652</v>
      </c>
      <c r="L45" s="1">
        <f t="shared" si="18"/>
        <v>841.0034074713343</v>
      </c>
      <c r="M45" s="1">
        <f t="shared" si="19"/>
        <v>28.087575085252652</v>
      </c>
    </row>
    <row r="46" spans="1:13" ht="12.75">
      <c r="A46">
        <f t="shared" si="2"/>
        <v>10</v>
      </c>
      <c r="B46">
        <v>40</v>
      </c>
      <c r="C46">
        <v>4</v>
      </c>
      <c r="D46">
        <f t="shared" si="3"/>
        <v>0</v>
      </c>
      <c r="E46">
        <f t="shared" si="13"/>
        <v>0</v>
      </c>
      <c r="F46">
        <f t="shared" si="14"/>
        <v>0</v>
      </c>
      <c r="G46">
        <f t="shared" si="15"/>
        <v>3500</v>
      </c>
      <c r="H46">
        <f t="shared" si="16"/>
        <v>3500</v>
      </c>
      <c r="I46" s="1">
        <f t="shared" si="0"/>
        <v>78.75</v>
      </c>
      <c r="J46" s="1">
        <f t="shared" si="1"/>
        <v>75.69030667242008</v>
      </c>
      <c r="K46" s="1">
        <f t="shared" si="17"/>
        <v>3.0596933275799216</v>
      </c>
      <c r="L46" s="1">
        <f t="shared" si="18"/>
        <v>844.0631007989142</v>
      </c>
      <c r="M46" s="1">
        <f t="shared" si="19"/>
        <v>3.0596933275799216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7.421875" style="0" customWidth="1"/>
  </cols>
  <sheetData>
    <row r="1" spans="1:8" ht="12.75">
      <c r="A1" s="7" t="s">
        <v>5</v>
      </c>
      <c r="B1" s="7">
        <v>45</v>
      </c>
      <c r="C1" s="7" t="s">
        <v>8</v>
      </c>
      <c r="D1" s="7">
        <v>0.008</v>
      </c>
      <c r="E1" s="7" t="s">
        <v>11</v>
      </c>
      <c r="F1" s="7">
        <v>1</v>
      </c>
      <c r="G1" t="s">
        <v>18</v>
      </c>
      <c r="H1">
        <v>0.04</v>
      </c>
    </row>
    <row r="2" spans="1:8" ht="12.75">
      <c r="A2" s="7" t="s">
        <v>6</v>
      </c>
      <c r="B2" s="7">
        <v>0.1</v>
      </c>
      <c r="C2" s="7" t="s">
        <v>9</v>
      </c>
      <c r="D2" s="7">
        <v>0.03</v>
      </c>
      <c r="E2" s="7" t="s">
        <v>15</v>
      </c>
      <c r="F2" s="7">
        <v>0.1</v>
      </c>
      <c r="G2" t="s">
        <v>34</v>
      </c>
      <c r="H2">
        <v>0.032</v>
      </c>
    </row>
    <row r="3" spans="1:8" ht="12.75">
      <c r="A3" s="7" t="s">
        <v>7</v>
      </c>
      <c r="B3" s="7">
        <v>0.1</v>
      </c>
      <c r="C3" s="7" t="s">
        <v>10</v>
      </c>
      <c r="D3" s="7">
        <v>1</v>
      </c>
      <c r="E3" s="7"/>
      <c r="F3" s="7"/>
      <c r="G3" t="s">
        <v>53</v>
      </c>
      <c r="H3">
        <f>H1-H2</f>
        <v>0.008</v>
      </c>
    </row>
    <row r="4" spans="1:4" ht="12.75">
      <c r="A4" s="7" t="s">
        <v>12</v>
      </c>
      <c r="B4" s="7" t="s">
        <v>13</v>
      </c>
      <c r="C4" s="7" t="s">
        <v>14</v>
      </c>
      <c r="D4" s="7" t="s">
        <v>6</v>
      </c>
    </row>
    <row r="5" spans="1:4" ht="12.75">
      <c r="A5" s="6">
        <v>0</v>
      </c>
      <c r="B5" s="6" t="s">
        <v>30</v>
      </c>
      <c r="C5" s="7" t="s">
        <v>30</v>
      </c>
      <c r="D5" s="6">
        <f>Q_0</f>
        <v>0.1</v>
      </c>
    </row>
    <row r="6" spans="1:4" ht="12.75">
      <c r="A6" s="5">
        <v>1</v>
      </c>
      <c r="B6" s="5">
        <f>J/(1+Ko*D5)</f>
        <v>44.554455445544555</v>
      </c>
      <c r="C6" s="5">
        <f>K_3*B6*D5-K_4*D5</f>
        <v>0.032643564356435645</v>
      </c>
      <c r="D6" s="5">
        <f>D5+C6*DT</f>
        <v>0.13264356435643565</v>
      </c>
    </row>
    <row r="7" spans="1:4" ht="12.75">
      <c r="A7" s="5">
        <f>A6+DT</f>
        <v>2</v>
      </c>
      <c r="B7" s="5">
        <f aca="true" t="shared" si="0" ref="B7:B22">J/(1+Ko*D6)</f>
        <v>44.410917757233996</v>
      </c>
      <c r="C7" s="5">
        <f aca="true" t="shared" si="1" ref="C7:C70">K_3*B7*D6-K_4*D6</f>
        <v>0.04314727249058724</v>
      </c>
      <c r="D7" s="5">
        <f aca="true" t="shared" si="2" ref="D7:D22">D6+C7*DT</f>
        <v>0.1757908368470229</v>
      </c>
    </row>
    <row r="8" spans="1:4" ht="12.75">
      <c r="A8" s="5">
        <f aca="true" t="shared" si="3" ref="A8:A22">A7+DT</f>
        <v>3</v>
      </c>
      <c r="B8" s="5">
        <f t="shared" si="0"/>
        <v>44.22260708922284</v>
      </c>
      <c r="C8" s="5">
        <f t="shared" si="1"/>
        <v>0.05691770775676188</v>
      </c>
      <c r="D8" s="5">
        <f t="shared" si="2"/>
        <v>0.2327085446037848</v>
      </c>
    </row>
    <row r="9" spans="1:4" ht="12.75">
      <c r="A9">
        <f t="shared" si="3"/>
        <v>4</v>
      </c>
      <c r="B9">
        <f t="shared" si="0"/>
        <v>43.976626329038496</v>
      </c>
      <c r="C9">
        <f t="shared" si="1"/>
        <v>0.07488863733880671</v>
      </c>
      <c r="D9">
        <f t="shared" si="2"/>
        <v>0.3075971819425915</v>
      </c>
    </row>
    <row r="10" spans="1:4" ht="12.75">
      <c r="A10">
        <f t="shared" si="3"/>
        <v>5</v>
      </c>
      <c r="B10">
        <f t="shared" si="0"/>
        <v>43.65711931276616</v>
      </c>
      <c r="C10">
        <f t="shared" si="1"/>
        <v>0.09820253952042912</v>
      </c>
      <c r="D10">
        <f t="shared" si="2"/>
        <v>0.4057997214630206</v>
      </c>
    </row>
    <row r="11" spans="1:4" ht="12.75">
      <c r="A11">
        <f t="shared" si="3"/>
        <v>6</v>
      </c>
      <c r="B11">
        <f t="shared" si="0"/>
        <v>43.24511445975932</v>
      </c>
      <c r="C11">
        <f t="shared" si="1"/>
        <v>0.1282168515753636</v>
      </c>
      <c r="D11">
        <f t="shared" si="2"/>
        <v>0.5340165730383842</v>
      </c>
    </row>
    <row r="12" spans="1:4" ht="12.75">
      <c r="A12">
        <f t="shared" si="3"/>
        <v>7</v>
      </c>
      <c r="B12">
        <f t="shared" si="0"/>
        <v>42.718748055871345</v>
      </c>
      <c r="C12">
        <f t="shared" si="1"/>
        <v>0.16647965833914088</v>
      </c>
      <c r="D12">
        <f t="shared" si="2"/>
        <v>0.7004962313775251</v>
      </c>
    </row>
    <row r="13" spans="1:4" ht="12.75">
      <c r="A13">
        <f t="shared" si="3"/>
        <v>8</v>
      </c>
      <c r="B13">
        <f t="shared" si="0"/>
        <v>42.05412443214041</v>
      </c>
      <c r="C13">
        <f t="shared" si="1"/>
        <v>0.21465515848744116</v>
      </c>
      <c r="D13">
        <f t="shared" si="2"/>
        <v>0.9151513898649664</v>
      </c>
    </row>
    <row r="14" spans="1:4" ht="12.75">
      <c r="A14">
        <f t="shared" si="3"/>
        <v>9</v>
      </c>
      <c r="B14">
        <f t="shared" si="0"/>
        <v>41.22709653095953</v>
      </c>
      <c r="C14">
        <f t="shared" si="1"/>
        <v>0.274377735827289</v>
      </c>
      <c r="D14">
        <f t="shared" si="2"/>
        <v>1.1895291256922553</v>
      </c>
    </row>
    <row r="15" spans="1:4" ht="12.75">
      <c r="A15">
        <f t="shared" si="3"/>
        <v>10</v>
      </c>
      <c r="B15">
        <f t="shared" si="0"/>
        <v>40.216169505002306</v>
      </c>
      <c r="C15">
        <f t="shared" si="1"/>
        <v>0.34702056582904783</v>
      </c>
      <c r="D15">
        <f t="shared" si="2"/>
        <v>1.5365496915213033</v>
      </c>
    </row>
    <row r="16" spans="1:4" ht="12.75">
      <c r="A16">
        <f t="shared" si="3"/>
        <v>11</v>
      </c>
      <c r="B16">
        <f t="shared" si="0"/>
        <v>39.00646311355327</v>
      </c>
      <c r="C16">
        <f t="shared" si="1"/>
        <v>0.43338646017009985</v>
      </c>
      <c r="D16">
        <f t="shared" si="2"/>
        <v>1.9699361516914031</v>
      </c>
    </row>
    <row r="17" spans="1:4" ht="12.75">
      <c r="A17">
        <f t="shared" si="3"/>
        <v>12</v>
      </c>
      <c r="B17">
        <f t="shared" si="0"/>
        <v>37.59418549082345</v>
      </c>
      <c r="C17">
        <f t="shared" si="1"/>
        <v>0.5333670761833821</v>
      </c>
      <c r="D17">
        <f t="shared" si="2"/>
        <v>2.503303227874785</v>
      </c>
    </row>
    <row r="18" spans="1:4" ht="12.75">
      <c r="A18">
        <f t="shared" si="3"/>
        <v>13</v>
      </c>
      <c r="B18">
        <f t="shared" si="0"/>
        <v>35.990489217023296</v>
      </c>
      <c r="C18">
        <f t="shared" si="1"/>
        <v>0.645661765801893</v>
      </c>
      <c r="D18">
        <f t="shared" si="2"/>
        <v>3.148964993676678</v>
      </c>
    </row>
    <row r="19" spans="1:4" ht="12.75">
      <c r="A19">
        <f t="shared" si="3"/>
        <v>14</v>
      </c>
      <c r="B19">
        <f t="shared" si="0"/>
        <v>34.22322595097063</v>
      </c>
      <c r="C19">
        <f t="shared" si="1"/>
        <v>0.7676729741120498</v>
      </c>
      <c r="D19">
        <f t="shared" si="2"/>
        <v>3.916637967788728</v>
      </c>
    </row>
    <row r="20" spans="1:4" ht="12.75">
      <c r="A20">
        <f t="shared" si="3"/>
        <v>15</v>
      </c>
      <c r="B20">
        <f t="shared" si="0"/>
        <v>32.33539602320361</v>
      </c>
      <c r="C20">
        <f t="shared" si="1"/>
        <v>0.8956691791100494</v>
      </c>
      <c r="D20">
        <f t="shared" si="2"/>
        <v>4.812307146898777</v>
      </c>
    </row>
    <row r="21" spans="1:4" ht="12.75">
      <c r="A21">
        <f t="shared" si="3"/>
        <v>16</v>
      </c>
      <c r="B21">
        <f t="shared" si="0"/>
        <v>30.38014237331121</v>
      </c>
      <c r="C21">
        <f t="shared" si="1"/>
        <v>1.0252193957281401</v>
      </c>
      <c r="D21">
        <f t="shared" si="2"/>
        <v>5.837526542626917</v>
      </c>
    </row>
    <row r="22" spans="1:4" ht="12.75">
      <c r="A22">
        <f t="shared" si="3"/>
        <v>17</v>
      </c>
      <c r="B22">
        <f t="shared" si="0"/>
        <v>28.413527755664305</v>
      </c>
      <c r="C22">
        <f t="shared" si="1"/>
        <v>1.1517919832680485</v>
      </c>
      <c r="D22">
        <f t="shared" si="2"/>
        <v>6.989318525894966</v>
      </c>
    </row>
    <row r="23" spans="1:4" ht="12.75">
      <c r="A23">
        <f aca="true" t="shared" si="4" ref="A23:A31">A22+DT</f>
        <v>18</v>
      </c>
      <c r="B23">
        <f aca="true" t="shared" si="5" ref="B23:B31">J/(1+Ko*D22)</f>
        <v>26.487230745254084</v>
      </c>
      <c r="C23">
        <f t="shared" si="1"/>
        <v>1.2713419846028238</v>
      </c>
      <c r="D23">
        <f aca="true" t="shared" si="6" ref="D23:D31">D22+C23*DT</f>
        <v>8.26066051049779</v>
      </c>
    </row>
    <row r="24" spans="1:4" ht="12.75">
      <c r="A24">
        <f t="shared" si="4"/>
        <v>19</v>
      </c>
      <c r="B24">
        <f t="shared" si="5"/>
        <v>24.643139263297815</v>
      </c>
      <c r="C24">
        <f t="shared" si="1"/>
        <v>1.380729043621241</v>
      </c>
      <c r="D24">
        <f t="shared" si="6"/>
        <v>9.64138955411903</v>
      </c>
    </row>
    <row r="25" spans="1:4" ht="12.75">
      <c r="A25">
        <f t="shared" si="4"/>
        <v>20</v>
      </c>
      <c r="B25">
        <f t="shared" si="5"/>
        <v>22.91080265783078</v>
      </c>
      <c r="C25">
        <f t="shared" si="1"/>
        <v>1.4778941007499666</v>
      </c>
      <c r="D25">
        <f t="shared" si="6"/>
        <v>11.119283654868998</v>
      </c>
    </row>
    <row r="26" spans="1:4" ht="12.75">
      <c r="A26">
        <f t="shared" si="4"/>
        <v>21</v>
      </c>
      <c r="B26">
        <f t="shared" si="5"/>
        <v>21.30754088793412</v>
      </c>
      <c r="C26">
        <f t="shared" si="1"/>
        <v>1.5618182193191998</v>
      </c>
      <c r="D26">
        <f t="shared" si="6"/>
        <v>12.681101874188197</v>
      </c>
    </row>
    <row r="27" spans="1:4" ht="12.75">
      <c r="A27">
        <f t="shared" si="4"/>
        <v>22</v>
      </c>
      <c r="B27">
        <f t="shared" si="5"/>
        <v>19.840305929409627</v>
      </c>
      <c r="C27">
        <f t="shared" si="1"/>
        <v>1.6323424694215833</v>
      </c>
      <c r="D27">
        <f t="shared" si="6"/>
        <v>14.313444343609781</v>
      </c>
    </row>
    <row r="28" spans="1:4" ht="12.75">
      <c r="A28">
        <f t="shared" si="4"/>
        <v>23</v>
      </c>
      <c r="B28">
        <f t="shared" si="5"/>
        <v>18.508278532665894</v>
      </c>
      <c r="C28">
        <f t="shared" si="1"/>
        <v>1.6899343870784342</v>
      </c>
      <c r="D28">
        <f t="shared" si="6"/>
        <v>16.003378730688215</v>
      </c>
    </row>
    <row r="29" spans="1:4" ht="12.75">
      <c r="A29">
        <f t="shared" si="4"/>
        <v>24</v>
      </c>
      <c r="B29">
        <f t="shared" si="5"/>
        <v>17.305443444890756</v>
      </c>
      <c r="C29">
        <f t="shared" si="1"/>
        <v>1.7354631624880936</v>
      </c>
      <c r="D29">
        <f t="shared" si="6"/>
        <v>17.73884189317631</v>
      </c>
    </row>
    <row r="30" spans="1:4" ht="12.75">
      <c r="A30">
        <f t="shared" si="4"/>
        <v>25</v>
      </c>
      <c r="B30">
        <f t="shared" si="5"/>
        <v>16.22273928136484</v>
      </c>
      <c r="C30">
        <f t="shared" si="1"/>
        <v>1.7700156006955237</v>
      </c>
      <c r="D30">
        <f t="shared" si="6"/>
        <v>19.508857493871833</v>
      </c>
    </row>
    <row r="31" spans="1:4" ht="12.75">
      <c r="A31">
        <f t="shared" si="4"/>
        <v>26</v>
      </c>
      <c r="B31">
        <f t="shared" si="5"/>
        <v>15.24965851671663</v>
      </c>
      <c r="C31">
        <f t="shared" si="1"/>
        <v>1.7947615938465142</v>
      </c>
      <c r="D31">
        <f t="shared" si="6"/>
        <v>21.303619087718346</v>
      </c>
    </row>
    <row r="32" spans="1:4" ht="12.75">
      <c r="A32">
        <f aca="true" t="shared" si="7" ref="A32:A44">A31+DT</f>
        <v>27</v>
      </c>
      <c r="B32">
        <f aca="true" t="shared" si="8" ref="B32:B44">J/(1+Ko*D31)</f>
        <v>14.37533464546126</v>
      </c>
      <c r="C32">
        <f t="shared" si="1"/>
        <v>1.8108646557315486</v>
      </c>
      <c r="D32">
        <f aca="true" t="shared" si="9" ref="D32:D44">D31+C32*DT</f>
        <v>23.114483743449895</v>
      </c>
    </row>
    <row r="33" spans="1:4" ht="12.75">
      <c r="A33">
        <f t="shared" si="7"/>
        <v>28</v>
      </c>
      <c r="B33">
        <f t="shared" si="8"/>
        <v>13.589219855768121</v>
      </c>
      <c r="C33">
        <f t="shared" si="1"/>
        <v>1.8194278992350532</v>
      </c>
      <c r="D33">
        <f t="shared" si="9"/>
        <v>24.933911642684947</v>
      </c>
    </row>
    <row r="34" spans="1:4" ht="12.75">
      <c r="A34">
        <f t="shared" si="7"/>
        <v>29</v>
      </c>
      <c r="B34">
        <f t="shared" si="8"/>
        <v>12.881466141059201</v>
      </c>
      <c r="C34">
        <f t="shared" si="1"/>
        <v>1.8214653594347152</v>
      </c>
      <c r="D34">
        <f t="shared" si="9"/>
        <v>26.755377002119662</v>
      </c>
    </row>
    <row r="35" spans="1:4" ht="12.75">
      <c r="A35">
        <f t="shared" si="7"/>
        <v>30</v>
      </c>
      <c r="B35">
        <f t="shared" si="8"/>
        <v>12.243106633732765</v>
      </c>
      <c r="C35">
        <f t="shared" si="1"/>
        <v>1.8178901592377885</v>
      </c>
      <c r="D35">
        <f t="shared" si="9"/>
        <v>28.57326716135745</v>
      </c>
    </row>
    <row r="36" spans="1:4" ht="12.75">
      <c r="A36">
        <f t="shared" si="7"/>
        <v>31</v>
      </c>
      <c r="B36">
        <f t="shared" si="8"/>
        <v>11.666110576467016</v>
      </c>
      <c r="C36">
        <f t="shared" si="1"/>
        <v>1.8095131390419155</v>
      </c>
      <c r="D36">
        <f t="shared" si="9"/>
        <v>30.382780300399364</v>
      </c>
    </row>
    <row r="37" spans="1:4" ht="12.75">
      <c r="A37">
        <f t="shared" si="7"/>
        <v>32</v>
      </c>
      <c r="B37">
        <f t="shared" si="8"/>
        <v>11.143363499306899</v>
      </c>
      <c r="C37">
        <f t="shared" si="1"/>
        <v>1.7970475110434672</v>
      </c>
      <c r="D37">
        <f t="shared" si="9"/>
        <v>32.179827811442834</v>
      </c>
    </row>
    <row r="38" spans="1:4" ht="12.75">
      <c r="A38">
        <f t="shared" si="7"/>
        <v>33</v>
      </c>
      <c r="B38">
        <f t="shared" si="8"/>
        <v>10.668606851873419</v>
      </c>
      <c r="C38">
        <f t="shared" si="1"/>
        <v>1.7811166175068416</v>
      </c>
      <c r="D38">
        <f t="shared" si="9"/>
        <v>33.960944428949674</v>
      </c>
    </row>
    <row r="39" spans="1:4" ht="12.75">
      <c r="A39">
        <f t="shared" si="7"/>
        <v>34</v>
      </c>
      <c r="B39">
        <f t="shared" si="8"/>
        <v>10.236358791774745</v>
      </c>
      <c r="C39">
        <f t="shared" si="1"/>
        <v>1.7622629637895297</v>
      </c>
      <c r="D39">
        <f t="shared" si="9"/>
        <v>35.723207392739205</v>
      </c>
    </row>
    <row r="40" spans="1:4" ht="12.75">
      <c r="A40">
        <f t="shared" si="7"/>
        <v>35</v>
      </c>
      <c r="B40">
        <f t="shared" si="8"/>
        <v>9.841829251712982</v>
      </c>
      <c r="C40">
        <f t="shared" si="1"/>
        <v>1.740957438080785</v>
      </c>
      <c r="D40">
        <f t="shared" si="9"/>
        <v>37.46416483081999</v>
      </c>
    </row>
    <row r="41" spans="1:4" ht="12.75">
      <c r="A41">
        <f t="shared" si="7"/>
        <v>36</v>
      </c>
      <c r="B41">
        <f t="shared" si="8"/>
        <v>9.480836787162863</v>
      </c>
      <c r="C41">
        <f t="shared" si="1"/>
        <v>1.7176081121023712</v>
      </c>
      <c r="D41">
        <f t="shared" si="9"/>
        <v>39.18177294292236</v>
      </c>
    </row>
    <row r="42" spans="1:4" ht="12.75">
      <c r="A42">
        <f t="shared" si="7"/>
        <v>37</v>
      </c>
      <c r="B42">
        <f t="shared" si="8"/>
        <v>9.149731151868906</v>
      </c>
      <c r="C42">
        <f t="shared" si="1"/>
        <v>1.6925683195628165</v>
      </c>
      <c r="D42">
        <f t="shared" si="9"/>
        <v>40.874341262485174</v>
      </c>
    </row>
    <row r="43" spans="1:4" ht="12.75">
      <c r="A43">
        <f t="shared" si="7"/>
        <v>38</v>
      </c>
      <c r="B43">
        <f t="shared" si="8"/>
        <v>8.845323375849404</v>
      </c>
      <c r="C43">
        <f t="shared" si="1"/>
        <v>1.6661438920574925</v>
      </c>
      <c r="D43">
        <f t="shared" si="9"/>
        <v>42.540485154542665</v>
      </c>
    </row>
    <row r="44" spans="1:4" ht="12.75">
      <c r="A44">
        <f t="shared" si="7"/>
        <v>39</v>
      </c>
      <c r="B44">
        <f t="shared" si="8"/>
        <v>8.564823843486966</v>
      </c>
      <c r="C44">
        <f t="shared" si="1"/>
        <v>1.638599537884763</v>
      </c>
      <c r="D44">
        <f t="shared" si="9"/>
        <v>44.17908469242743</v>
      </c>
    </row>
    <row r="45" spans="1:4" ht="12.75">
      <c r="A45">
        <f aca="true" t="shared" si="10" ref="A45:A108">A44+DT</f>
        <v>40</v>
      </c>
      <c r="B45">
        <f aca="true" t="shared" si="11" ref="B45:B108">J/(1+Ko*D44)</f>
        <v>8.305788157083727</v>
      </c>
      <c r="C45">
        <f t="shared" si="1"/>
        <v>1.610164406660479</v>
      </c>
      <c r="D45">
        <f aca="true" t="shared" si="12" ref="D45:D108">D44+C45*DT</f>
        <v>45.78924909908791</v>
      </c>
    </row>
    <row r="46" spans="1:4" ht="12.75">
      <c r="A46">
        <f t="shared" si="10"/>
        <v>41</v>
      </c>
      <c r="B46">
        <f t="shared" si="11"/>
        <v>8.066070206479207</v>
      </c>
      <c r="C46">
        <f t="shared" si="1"/>
        <v>1.5810369105090256</v>
      </c>
      <c r="D46">
        <f t="shared" si="12"/>
        <v>47.37028600959694</v>
      </c>
    </row>
    <row r="47" spans="1:4" ht="12.75">
      <c r="A47">
        <f t="shared" si="10"/>
        <v>42</v>
      </c>
      <c r="B47">
        <f t="shared" si="11"/>
        <v>7.843781708264862</v>
      </c>
      <c r="C47">
        <f t="shared" si="1"/>
        <v>1.5513888830509028</v>
      </c>
      <c r="D47">
        <f t="shared" si="12"/>
        <v>48.92167489264784</v>
      </c>
    </row>
    <row r="48" spans="1:4" ht="12.75">
      <c r="A48">
        <f t="shared" si="10"/>
        <v>43</v>
      </c>
      <c r="B48">
        <f t="shared" si="11"/>
        <v>7.637257440829305</v>
      </c>
      <c r="C48">
        <f t="shared" si="1"/>
        <v>1.5213691579542201</v>
      </c>
      <c r="D48">
        <f t="shared" si="12"/>
        <v>50.44304405060206</v>
      </c>
    </row>
    <row r="49" spans="1:4" ht="12.75">
      <c r="A49">
        <f t="shared" si="10"/>
        <v>44</v>
      </c>
      <c r="B49">
        <f t="shared" si="11"/>
        <v>7.445025429613809</v>
      </c>
      <c r="C49">
        <f t="shared" si="1"/>
        <v>1.4911066441128333</v>
      </c>
      <c r="D49">
        <f t="shared" si="12"/>
        <v>51.934150694714894</v>
      </c>
    </row>
    <row r="50" spans="1:4" ht="12.75">
      <c r="A50">
        <f t="shared" si="10"/>
        <v>45</v>
      </c>
      <c r="B50">
        <f t="shared" si="11"/>
        <v>7.26578139769987</v>
      </c>
      <c r="C50">
        <f t="shared" si="1"/>
        <v>1.4607129673425636</v>
      </c>
      <c r="D50">
        <f t="shared" si="12"/>
        <v>53.39486366205746</v>
      </c>
    </row>
    <row r="51" spans="1:4" ht="12.75">
      <c r="A51">
        <f t="shared" si="10"/>
        <v>46</v>
      </c>
      <c r="B51">
        <f t="shared" si="11"/>
        <v>7.098366870837362</v>
      </c>
      <c r="C51">
        <f t="shared" si="1"/>
        <v>1.4302847404712873</v>
      </c>
      <c r="D51">
        <f t="shared" si="12"/>
        <v>54.82514840252875</v>
      </c>
    </row>
    <row r="52" spans="1:4" ht="12.75">
      <c r="A52">
        <f t="shared" si="10"/>
        <v>47</v>
      </c>
      <c r="B52">
        <f t="shared" si="11"/>
        <v>6.941750402262805</v>
      </c>
      <c r="C52">
        <f t="shared" si="1"/>
        <v>1.399905515743113</v>
      </c>
      <c r="D52">
        <f t="shared" si="12"/>
        <v>56.22505391827186</v>
      </c>
    </row>
    <row r="53" spans="1:4" ht="12.75">
      <c r="A53">
        <f t="shared" si="10"/>
        <v>48</v>
      </c>
      <c r="B53">
        <f t="shared" si="11"/>
        <v>6.795011455261987</v>
      </c>
      <c r="C53">
        <f t="shared" si="1"/>
        <v>1.3696474660308855</v>
      </c>
      <c r="D53">
        <f t="shared" si="12"/>
        <v>57.594701384302745</v>
      </c>
    </row>
    <row r="54" spans="1:4" ht="12.75">
      <c r="A54">
        <f t="shared" si="10"/>
        <v>49</v>
      </c>
      <c r="B54">
        <f t="shared" si="11"/>
        <v>6.657326547558382</v>
      </c>
      <c r="C54">
        <f t="shared" si="1"/>
        <v>1.339572834666247</v>
      </c>
      <c r="D54">
        <f t="shared" si="12"/>
        <v>58.934274218968994</v>
      </c>
    </row>
    <row r="55" spans="1:4" ht="12.75">
      <c r="A55">
        <f t="shared" si="10"/>
        <v>50</v>
      </c>
      <c r="B55">
        <f t="shared" si="11"/>
        <v>6.527957320194302</v>
      </c>
      <c r="C55">
        <f t="shared" si="1"/>
        <v>1.3097351878153864</v>
      </c>
      <c r="D55">
        <f t="shared" si="12"/>
        <v>60.24400940678438</v>
      </c>
    </row>
    <row r="56" spans="1:4" ht="12.75">
      <c r="A56">
        <f t="shared" si="10"/>
        <v>51</v>
      </c>
      <c r="B56">
        <f t="shared" si="11"/>
        <v>6.406240244545859</v>
      </c>
      <c r="C56">
        <f t="shared" si="1"/>
        <v>1.2801804982327998</v>
      </c>
      <c r="D56">
        <f t="shared" si="12"/>
        <v>61.52418990501718</v>
      </c>
    </row>
    <row r="57" spans="1:4" ht="12.75">
      <c r="A57">
        <f t="shared" si="10"/>
        <v>52</v>
      </c>
      <c r="B57">
        <f t="shared" si="11"/>
        <v>6.291577724929031</v>
      </c>
      <c r="C57">
        <f t="shared" si="1"/>
        <v>1.2509480848551622</v>
      </c>
      <c r="D57">
        <f t="shared" si="12"/>
        <v>62.77513798987234</v>
      </c>
    </row>
    <row r="58" spans="1:4" ht="12.75">
      <c r="A58">
        <f t="shared" si="10"/>
        <v>53</v>
      </c>
      <c r="B58">
        <f t="shared" si="11"/>
        <v>6.1834303916074145</v>
      </c>
      <c r="C58">
        <f t="shared" si="1"/>
        <v>1.2220714289752364</v>
      </c>
      <c r="D58">
        <f t="shared" si="12"/>
        <v>63.997209418847575</v>
      </c>
    </row>
    <row r="59" spans="1:4" ht="12.75">
      <c r="A59">
        <f t="shared" si="10"/>
        <v>54</v>
      </c>
      <c r="B59">
        <f t="shared" si="11"/>
        <v>6.081310410678569</v>
      </c>
      <c r="C59">
        <f t="shared" si="1"/>
        <v>1.1935788845802873</v>
      </c>
      <c r="D59">
        <f t="shared" si="12"/>
        <v>65.19078830342787</v>
      </c>
    </row>
    <row r="60" spans="1:4" ht="12.75">
      <c r="A60">
        <f t="shared" si="10"/>
        <v>55</v>
      </c>
      <c r="B60">
        <f t="shared" si="11"/>
        <v>5.984775664062096</v>
      </c>
      <c r="C60">
        <f t="shared" si="1"/>
        <v>1.1654942977721965</v>
      </c>
      <c r="D60">
        <f t="shared" si="12"/>
        <v>66.35628260120006</v>
      </c>
    </row>
    <row r="61" spans="1:4" ht="12.75">
      <c r="A61">
        <f t="shared" si="10"/>
        <v>56</v>
      </c>
      <c r="B61">
        <f t="shared" si="11"/>
        <v>5.893424675351174</v>
      </c>
      <c r="C61">
        <f t="shared" si="1"/>
        <v>1.137837547935904</v>
      </c>
      <c r="D61">
        <f t="shared" si="12"/>
        <v>67.49412014913597</v>
      </c>
    </row>
    <row r="62" spans="1:4" ht="12.75">
      <c r="A62">
        <f t="shared" si="10"/>
        <v>57</v>
      </c>
      <c r="B62">
        <f t="shared" si="11"/>
        <v>5.806892176257805</v>
      </c>
      <c r="C62">
        <f t="shared" si="1"/>
        <v>1.1106250214252968</v>
      </c>
      <c r="D62">
        <f t="shared" si="12"/>
        <v>68.60474517056126</v>
      </c>
    </row>
    <row r="63" spans="1:4" ht="12.75">
      <c r="A63">
        <f t="shared" si="10"/>
        <v>58</v>
      </c>
      <c r="B63">
        <f t="shared" si="11"/>
        <v>5.724845224338088</v>
      </c>
      <c r="C63">
        <f t="shared" si="1"/>
        <v>1.0838700269361152</v>
      </c>
      <c r="D63">
        <f t="shared" si="12"/>
        <v>69.68861519749737</v>
      </c>
    </row>
    <row r="64" spans="1:4" ht="12.75">
      <c r="A64">
        <f t="shared" si="10"/>
        <v>59</v>
      </c>
      <c r="B64">
        <f t="shared" si="11"/>
        <v>5.646979796106838</v>
      </c>
      <c r="C64">
        <f t="shared" si="1"/>
        <v>1.0575831603865322</v>
      </c>
      <c r="D64">
        <f t="shared" si="12"/>
        <v>70.7461983578839</v>
      </c>
    </row>
    <row r="65" spans="1:4" ht="12.75">
      <c r="A65">
        <f t="shared" si="10"/>
        <v>60</v>
      </c>
      <c r="B65">
        <f t="shared" si="11"/>
        <v>5.5730177909492</v>
      </c>
      <c r="C65">
        <f t="shared" si="1"/>
        <v>1.0317726259875473</v>
      </c>
      <c r="D65">
        <f t="shared" si="12"/>
        <v>71.77797098387144</v>
      </c>
    </row>
    <row r="66" spans="1:4" ht="12.75">
      <c r="A66">
        <f t="shared" si="10"/>
        <v>61</v>
      </c>
      <c r="B66">
        <f t="shared" si="11"/>
        <v>5.5027043907551905</v>
      </c>
      <c r="C66">
        <f t="shared" si="1"/>
        <v>1.0064445192234417</v>
      </c>
      <c r="D66">
        <f t="shared" si="12"/>
        <v>72.78441550309488</v>
      </c>
    </row>
    <row r="67" spans="1:4" ht="12.75">
      <c r="A67">
        <f t="shared" si="10"/>
        <v>62</v>
      </c>
      <c r="B67">
        <f t="shared" si="11"/>
        <v>5.435805728231261</v>
      </c>
      <c r="C67">
        <f t="shared" si="1"/>
        <v>0.9816030766486525</v>
      </c>
      <c r="D67">
        <f t="shared" si="12"/>
        <v>73.76601857974353</v>
      </c>
    </row>
    <row r="68" spans="1:4" ht="12.75">
      <c r="A68">
        <f t="shared" si="10"/>
        <v>63</v>
      </c>
      <c r="B68">
        <f t="shared" si="11"/>
        <v>5.372106823623343</v>
      </c>
      <c r="C68">
        <f t="shared" si="1"/>
        <v>0.9572508967178264</v>
      </c>
      <c r="D68">
        <f t="shared" si="12"/>
        <v>74.72326947646135</v>
      </c>
    </row>
    <row r="69" spans="1:4" ht="12.75">
      <c r="A69">
        <f t="shared" si="10"/>
        <v>64</v>
      </c>
      <c r="B69">
        <f t="shared" si="11"/>
        <v>5.311409755321393</v>
      </c>
      <c r="C69">
        <f t="shared" si="1"/>
        <v>0.9333891352804491</v>
      </c>
      <c r="D69">
        <f t="shared" si="12"/>
        <v>75.6566586117418</v>
      </c>
    </row>
    <row r="70" spans="1:4" ht="12.75">
      <c r="A70">
        <f t="shared" si="10"/>
        <v>65</v>
      </c>
      <c r="B70">
        <f t="shared" si="11"/>
        <v>5.253532034674931</v>
      </c>
      <c r="C70">
        <f t="shared" si="1"/>
        <v>0.9100176788737508</v>
      </c>
      <c r="D70">
        <f t="shared" si="12"/>
        <v>76.56667629061556</v>
      </c>
    </row>
    <row r="71" spans="1:4" ht="12.75">
      <c r="A71">
        <f t="shared" si="10"/>
        <v>66</v>
      </c>
      <c r="B71">
        <f t="shared" si="11"/>
        <v>5.198305159473741</v>
      </c>
      <c r="C71">
        <f aca="true" t="shared" si="13" ref="C71:C134">K_3*B71*D70-K_4*D70</f>
        <v>0.8871352985236349</v>
      </c>
      <c r="D71">
        <f t="shared" si="12"/>
        <v>77.45381158913919</v>
      </c>
    </row>
    <row r="72" spans="1:4" ht="12.75">
      <c r="A72">
        <f t="shared" si="10"/>
        <v>67</v>
      </c>
      <c r="B72">
        <f t="shared" si="11"/>
        <v>5.145573324054925</v>
      </c>
      <c r="C72">
        <f t="shared" si="13"/>
        <v>0.8647397864014308</v>
      </c>
      <c r="D72">
        <f t="shared" si="12"/>
        <v>78.31855137554062</v>
      </c>
    </row>
    <row r="73" spans="1:4" ht="12.75">
      <c r="A73">
        <f t="shared" si="10"/>
        <v>68</v>
      </c>
      <c r="B73">
        <f t="shared" si="11"/>
        <v>5.095192266985317</v>
      </c>
      <c r="C73">
        <f t="shared" si="13"/>
        <v>0.8428280773749566</v>
      </c>
      <c r="D73">
        <f t="shared" si="12"/>
        <v>79.16137945291558</v>
      </c>
    </row>
    <row r="74" spans="1:4" ht="12.75">
      <c r="A74">
        <f t="shared" si="10"/>
        <v>69</v>
      </c>
      <c r="B74">
        <f t="shared" si="11"/>
        <v>5.047028239818074</v>
      </c>
      <c r="C74">
        <f t="shared" si="13"/>
        <v>0.8213963572270857</v>
      </c>
      <c r="D74">
        <f t="shared" si="12"/>
        <v>79.98277581014267</v>
      </c>
    </row>
    <row r="75" spans="1:4" ht="12.75">
      <c r="A75">
        <f t="shared" si="10"/>
        <v>70</v>
      </c>
      <c r="B75">
        <f t="shared" si="11"/>
        <v>5.000957082602879</v>
      </c>
      <c r="C75">
        <f t="shared" si="13"/>
        <v>0.8004401590874894</v>
      </c>
      <c r="D75">
        <f t="shared" si="12"/>
        <v>80.78321596923016</v>
      </c>
    </row>
    <row r="76" spans="1:4" ht="12.75">
      <c r="A76">
        <f t="shared" si="10"/>
        <v>71</v>
      </c>
      <c r="B76">
        <f t="shared" si="11"/>
        <v>4.956863393697375</v>
      </c>
      <c r="C76">
        <f t="shared" si="13"/>
        <v>0.7799544494273052</v>
      </c>
      <c r="D76">
        <f t="shared" si="12"/>
        <v>81.56317041865746</v>
      </c>
    </row>
    <row r="77" spans="1:4" ht="12.75">
      <c r="A77">
        <f t="shared" si="10"/>
        <v>72</v>
      </c>
      <c r="B77">
        <f t="shared" si="11"/>
        <v>4.914639783031205</v>
      </c>
      <c r="C77">
        <f t="shared" si="13"/>
        <v>0.7599337047977794</v>
      </c>
      <c r="D77">
        <f t="shared" si="12"/>
        <v>82.32310412345524</v>
      </c>
    </row>
    <row r="78" spans="1:4" ht="12.75">
      <c r="A78">
        <f t="shared" si="10"/>
        <v>73</v>
      </c>
      <c r="B78">
        <f t="shared" si="11"/>
        <v>4.8741861993532645</v>
      </c>
      <c r="C78">
        <f t="shared" si="13"/>
        <v>0.7403719803480819</v>
      </c>
      <c r="D78">
        <f t="shared" si="12"/>
        <v>83.06347610380332</v>
      </c>
    </row>
    <row r="79" spans="1:4" ht="12.75">
      <c r="A79">
        <f t="shared" si="10"/>
        <v>74</v>
      </c>
      <c r="B79">
        <f t="shared" si="11"/>
        <v>4.835409323181399</v>
      </c>
      <c r="C79">
        <f t="shared" si="13"/>
        <v>0.7212629710313885</v>
      </c>
      <c r="D79">
        <f t="shared" si="12"/>
        <v>83.78473907483472</v>
      </c>
    </row>
    <row r="80" spans="1:4" ht="12.75">
      <c r="A80">
        <f t="shared" si="10"/>
        <v>75</v>
      </c>
      <c r="B80">
        <f t="shared" si="11"/>
        <v>4.798222018199852</v>
      </c>
      <c r="C80">
        <f t="shared" si="13"/>
        <v>0.7026000662989706</v>
      </c>
      <c r="D80">
        <f t="shared" si="12"/>
        <v>84.48733914113369</v>
      </c>
    </row>
    <row r="81" spans="1:4" ht="12.75">
      <c r="A81">
        <f t="shared" si="10"/>
        <v>76</v>
      </c>
      <c r="B81">
        <f t="shared" si="11"/>
        <v>4.762542834737306</v>
      </c>
      <c r="C81">
        <f t="shared" si="13"/>
        <v>0.6843763989870051</v>
      </c>
      <c r="D81">
        <f t="shared" si="12"/>
        <v>85.17171554012069</v>
      </c>
    </row>
    <row r="82" spans="1:4" ht="12.75">
      <c r="A82">
        <f t="shared" si="10"/>
        <v>77</v>
      </c>
      <c r="B82">
        <f t="shared" si="11"/>
        <v>4.728295559727486</v>
      </c>
      <c r="C82">
        <f t="shared" si="13"/>
        <v>0.6665848890181807</v>
      </c>
      <c r="D82">
        <f t="shared" si="12"/>
        <v>85.83830042913887</v>
      </c>
    </row>
    <row r="83" spans="1:4" ht="12.75">
      <c r="A83">
        <f t="shared" si="10"/>
        <v>78</v>
      </c>
      <c r="B83">
        <f t="shared" si="11"/>
        <v>4.6954088082219485</v>
      </c>
      <c r="C83">
        <f t="shared" si="13"/>
        <v>0.6492182824680781</v>
      </c>
      <c r="D83">
        <f t="shared" si="12"/>
        <v>86.48751871160695</v>
      </c>
    </row>
    <row r="84" spans="1:4" ht="12.75">
      <c r="A84">
        <f t="shared" si="10"/>
        <v>79</v>
      </c>
      <c r="B84">
        <f t="shared" si="11"/>
        <v>4.663815652105346</v>
      </c>
      <c r="C84">
        <f t="shared" si="13"/>
        <v>0.6322691864833634</v>
      </c>
      <c r="D84">
        <f t="shared" si="12"/>
        <v>87.11978789809032</v>
      </c>
    </row>
    <row r="85" spans="1:4" ht="12.75">
      <c r="A85">
        <f t="shared" si="10"/>
        <v>80</v>
      </c>
      <c r="B85">
        <f t="shared" si="11"/>
        <v>4.6334532821693735</v>
      </c>
      <c r="C85">
        <f t="shared" si="13"/>
        <v>0.615730100483741</v>
      </c>
      <c r="D85">
        <f t="shared" si="12"/>
        <v>87.73551799857407</v>
      </c>
    </row>
    <row r="86" spans="1:4" ht="12.75">
      <c r="A86">
        <f t="shared" si="10"/>
        <v>81</v>
      </c>
      <c r="B86">
        <f t="shared" si="11"/>
        <v>4.604262700143108</v>
      </c>
      <c r="C86">
        <f t="shared" si="13"/>
        <v>0.5995934440313291</v>
      </c>
      <c r="D86">
        <f t="shared" si="12"/>
        <v>88.3351114426054</v>
      </c>
    </row>
    <row r="87" spans="1:4" ht="12.75">
      <c r="A87">
        <f t="shared" si="10"/>
        <v>82</v>
      </c>
      <c r="B87">
        <f t="shared" si="11"/>
        <v>4.5761884376634745</v>
      </c>
      <c r="C87">
        <f t="shared" si="13"/>
        <v>0.5838515817087604</v>
      </c>
      <c r="D87">
        <f t="shared" si="12"/>
        <v>88.91896302431415</v>
      </c>
    </row>
    <row r="88" spans="1:4" ht="12.75">
      <c r="A88">
        <f t="shared" si="10"/>
        <v>83</v>
      </c>
      <c r="B88">
        <f t="shared" si="11"/>
        <v>4.549178299507553</v>
      </c>
      <c r="C88">
        <f t="shared" si="13"/>
        <v>0.568496845309971</v>
      </c>
      <c r="D88">
        <f t="shared" si="12"/>
        <v>89.48745986962412</v>
      </c>
    </row>
    <row r="89" spans="1:4" ht="12.75">
      <c r="A89">
        <f t="shared" si="10"/>
        <v>84</v>
      </c>
      <c r="B89">
        <f t="shared" si="11"/>
        <v>4.523183128705004</v>
      </c>
      <c r="C89">
        <f t="shared" si="13"/>
        <v>0.5535215536148756</v>
      </c>
      <c r="D89">
        <f t="shared" si="12"/>
        <v>90.04098142323899</v>
      </c>
    </row>
    <row r="90" spans="1:4" ht="12.75">
      <c r="A90">
        <f t="shared" si="10"/>
        <v>85</v>
      </c>
      <c r="B90">
        <f t="shared" si="11"/>
        <v>4.498156591409322</v>
      </c>
      <c r="C90">
        <f t="shared" si="13"/>
        <v>0.5389180299900849</v>
      </c>
      <c r="D90">
        <f t="shared" si="12"/>
        <v>90.57989945322907</v>
      </c>
    </row>
    <row r="91" spans="1:4" ht="12.75">
      <c r="A91">
        <f t="shared" si="10"/>
        <v>86</v>
      </c>
      <c r="B91">
        <f t="shared" si="11"/>
        <v>4.474054979635923</v>
      </c>
      <c r="C91">
        <f t="shared" si="13"/>
        <v>0.524678618032254</v>
      </c>
      <c r="D91">
        <f t="shared" si="12"/>
        <v>91.10457807126133</v>
      </c>
    </row>
    <row r="92" spans="1:4" ht="12.75">
      <c r="A92">
        <f t="shared" si="10"/>
        <v>87</v>
      </c>
      <c r="B92">
        <f t="shared" si="11"/>
        <v>4.450837030177085</v>
      </c>
      <c r="C92">
        <f t="shared" si="13"/>
        <v>0.5107956954479933</v>
      </c>
      <c r="D92">
        <f t="shared" si="12"/>
        <v>91.61537376670933</v>
      </c>
    </row>
    <row r="93" spans="1:4" ht="12.75">
      <c r="A93">
        <f t="shared" si="10"/>
        <v>88</v>
      </c>
      <c r="B93">
        <f t="shared" si="11"/>
        <v>4.4284637581820965</v>
      </c>
      <c r="C93">
        <f t="shared" si="13"/>
        <v>0.497261686344153</v>
      </c>
      <c r="D93">
        <f t="shared" si="12"/>
        <v>92.11263545305349</v>
      </c>
    </row>
    <row r="94" spans="1:4" ht="12.75">
      <c r="A94">
        <f t="shared" si="10"/>
        <v>89</v>
      </c>
      <c r="B94">
        <f t="shared" si="11"/>
        <v>4.406898304048656</v>
      </c>
      <c r="C94">
        <f t="shared" si="13"/>
        <v>0.4840690720845031</v>
      </c>
      <c r="D94">
        <f t="shared" si="12"/>
        <v>92.596704525138</v>
      </c>
    </row>
    <row r="95" spans="1:4" ht="12.75">
      <c r="A95">
        <f t="shared" si="10"/>
        <v>90</v>
      </c>
      <c r="B95">
        <f t="shared" si="11"/>
        <v>4.38610579241112</v>
      </c>
      <c r="C95">
        <f t="shared" si="13"/>
        <v>0.4712104008529705</v>
      </c>
      <c r="D95">
        <f t="shared" si="12"/>
        <v>93.06791492599096</v>
      </c>
    </row>
    <row r="96" spans="1:4" ht="12.75">
      <c r="A96">
        <f t="shared" si="10"/>
        <v>91</v>
      </c>
      <c r="B96">
        <f t="shared" si="11"/>
        <v>4.366053202134994</v>
      </c>
      <c r="C96">
        <f t="shared" si="13"/>
        <v>0.4586782960494715</v>
      </c>
      <c r="D96">
        <f t="shared" si="12"/>
        <v>93.52659322204043</v>
      </c>
    </row>
    <row r="97" spans="1:4" ht="12.75">
      <c r="A97">
        <f t="shared" si="10"/>
        <v>92</v>
      </c>
      <c r="B97">
        <f t="shared" si="11"/>
        <v>4.346709246336879</v>
      </c>
      <c r="C97">
        <f t="shared" si="13"/>
        <v>0.4464654636318368</v>
      </c>
      <c r="D97">
        <f t="shared" si="12"/>
        <v>93.97305868567227</v>
      </c>
    </row>
    <row r="98" spans="1:4" ht="12.75">
      <c r="A98">
        <f t="shared" si="10"/>
        <v>93</v>
      </c>
      <c r="B98">
        <f t="shared" si="11"/>
        <v>4.3280442615468715</v>
      </c>
      <c r="C98">
        <f t="shared" si="13"/>
        <v>0.4345646985060818</v>
      </c>
      <c r="D98">
        <f t="shared" si="12"/>
        <v>94.40762338417835</v>
      </c>
    </row>
    <row r="99" spans="1:4" ht="12.75">
      <c r="A99">
        <f t="shared" si="10"/>
        <v>94</v>
      </c>
      <c r="B99">
        <f t="shared" si="11"/>
        <v>4.310030105217315</v>
      </c>
      <c r="C99">
        <f t="shared" si="13"/>
        <v>0.4229688900572648</v>
      </c>
      <c r="D99">
        <f t="shared" si="12"/>
        <v>94.83059227423561</v>
      </c>
    </row>
    <row r="100" spans="1:4" ht="12.75">
      <c r="A100">
        <f t="shared" si="10"/>
        <v>95</v>
      </c>
      <c r="B100">
        <f t="shared" si="11"/>
        <v>4.292640060859384</v>
      </c>
      <c r="C100">
        <f t="shared" si="13"/>
        <v>0.4116710269041812</v>
      </c>
      <c r="D100">
        <f t="shared" si="12"/>
        <v>95.2422633011398</v>
      </c>
    </row>
    <row r="101" spans="1:4" ht="12.75">
      <c r="A101">
        <f t="shared" si="10"/>
        <v>96</v>
      </c>
      <c r="B101">
        <f t="shared" si="11"/>
        <v>4.275848750158211</v>
      </c>
      <c r="C101">
        <f t="shared" si="13"/>
        <v>0.40066420095314914</v>
      </c>
      <c r="D101">
        <f t="shared" si="12"/>
        <v>95.64292750209295</v>
      </c>
    </row>
    <row r="102" spans="1:4" ht="12.75">
      <c r="A102">
        <f t="shared" si="10"/>
        <v>97</v>
      </c>
      <c r="B102">
        <f t="shared" si="11"/>
        <v>4.259632051479119</v>
      </c>
      <c r="C102">
        <f t="shared" si="13"/>
        <v>0.38994161081888246</v>
      </c>
      <c r="D102">
        <f t="shared" si="12"/>
        <v>96.03286911291183</v>
      </c>
    </row>
    <row r="103" spans="1:4" ht="12.75">
      <c r="A103">
        <f t="shared" si="10"/>
        <v>98</v>
      </c>
      <c r="B103">
        <f t="shared" si="11"/>
        <v>4.24396702423289</v>
      </c>
      <c r="C103">
        <f t="shared" si="13"/>
        <v>0.3794965646740138</v>
      </c>
      <c r="D103">
        <f t="shared" si="12"/>
        <v>96.41236567758584</v>
      </c>
    </row>
    <row r="104" spans="1:4" ht="12.75">
      <c r="A104">
        <f t="shared" si="10"/>
        <v>99</v>
      </c>
      <c r="B104">
        <f t="shared" si="11"/>
        <v>4.228831838617659</v>
      </c>
      <c r="C104">
        <f t="shared" si="13"/>
        <v>0.36932248258301215</v>
      </c>
      <c r="D104">
        <f t="shared" si="12"/>
        <v>96.78168816016886</v>
      </c>
    </row>
    <row r="105" spans="1:4" ht="12.75">
      <c r="A105">
        <f t="shared" si="10"/>
        <v>100</v>
      </c>
      <c r="B105">
        <f t="shared" si="11"/>
        <v>4.214205710299462</v>
      </c>
      <c r="C105">
        <f t="shared" si="13"/>
        <v>0.3594128983709779</v>
      </c>
      <c r="D105">
        <f t="shared" si="12"/>
        <v>97.14110105853983</v>
      </c>
    </row>
    <row r="106" spans="1:4" ht="12.75">
      <c r="A106">
        <f t="shared" si="10"/>
        <v>101</v>
      </c>
      <c r="B106">
        <f t="shared" si="11"/>
        <v>4.200068839633529</v>
      </c>
      <c r="C106">
        <f t="shared" si="13"/>
        <v>0.3497614610731232</v>
      </c>
      <c r="D106">
        <f t="shared" si="12"/>
        <v>97.49086251961296</v>
      </c>
    </row>
    <row r="107" spans="1:4" ht="12.75">
      <c r="A107">
        <f t="shared" si="10"/>
        <v>102</v>
      </c>
      <c r="B107">
        <f t="shared" si="11"/>
        <v>4.186402355064295</v>
      </c>
      <c r="C107">
        <f t="shared" si="13"/>
        <v>0.3403619360064676</v>
      </c>
      <c r="D107">
        <f t="shared" si="12"/>
        <v>97.83122445561943</v>
      </c>
    </row>
    <row r="108" spans="1:4" ht="12.75">
      <c r="A108">
        <f t="shared" si="10"/>
        <v>103</v>
      </c>
      <c r="B108">
        <f t="shared" si="11"/>
        <v>4.173188260374512</v>
      </c>
      <c r="C108">
        <f t="shared" si="13"/>
        <v>0.33120820550145647</v>
      </c>
      <c r="D108">
        <f t="shared" si="12"/>
        <v>98.16243266112089</v>
      </c>
    </row>
    <row r="109" spans="1:4" ht="12.75">
      <c r="A109">
        <f aca="true" t="shared" si="14" ref="A109:A172">A108+DT</f>
        <v>104</v>
      </c>
      <c r="B109">
        <f aca="true" t="shared" si="15" ref="B109:B172">J/(1+Ko*D108)</f>
        <v>4.160409385482997</v>
      </c>
      <c r="C109">
        <f t="shared" si="13"/>
        <v>0.3222942693277342</v>
      </c>
      <c r="D109">
        <f aca="true" t="shared" si="16" ref="D109:D172">D108+C109*DT</f>
        <v>98.48472693044862</v>
      </c>
    </row>
    <row r="110" spans="1:4" ht="12.75">
      <c r="A110">
        <f t="shared" si="14"/>
        <v>105</v>
      </c>
      <c r="B110">
        <f t="shared" si="15"/>
        <v>4.148049340516869</v>
      </c>
      <c r="C110">
        <f t="shared" si="13"/>
        <v>0.3136142448451924</v>
      </c>
      <c r="D110">
        <f t="shared" si="16"/>
        <v>98.79834117529381</v>
      </c>
    </row>
    <row r="111" spans="1:4" ht="12.75">
      <c r="A111">
        <f t="shared" si="14"/>
        <v>106</v>
      </c>
      <c r="B111">
        <f t="shared" si="15"/>
        <v>4.136092472907914</v>
      </c>
      <c r="C111">
        <f t="shared" si="13"/>
        <v>0.30516236690855214</v>
      </c>
      <c r="D111">
        <f t="shared" si="16"/>
        <v>99.10350354220236</v>
      </c>
    </row>
    <row r="112" spans="1:4" ht="12.75">
      <c r="A112">
        <f t="shared" si="14"/>
        <v>107</v>
      </c>
      <c r="B112">
        <f t="shared" si="15"/>
        <v>4.124523827284202</v>
      </c>
      <c r="C112">
        <f t="shared" si="13"/>
        <v>0.29693298755119235</v>
      </c>
      <c r="D112">
        <f t="shared" si="16"/>
        <v>99.40043652975355</v>
      </c>
    </row>
    <row r="113" spans="1:4" ht="12.75">
      <c r="A113">
        <f t="shared" si="14"/>
        <v>108</v>
      </c>
      <c r="B113">
        <f t="shared" si="15"/>
        <v>4.113329107947516</v>
      </c>
      <c r="C113">
        <f t="shared" si="13"/>
        <v>0.2889205754715922</v>
      </c>
      <c r="D113">
        <f t="shared" si="16"/>
        <v>99.68935710522514</v>
      </c>
    </row>
    <row r="114" spans="1:4" ht="12.75">
      <c r="A114">
        <f t="shared" si="14"/>
        <v>109</v>
      </c>
      <c r="B114">
        <f t="shared" si="15"/>
        <v>4.102494643744829</v>
      </c>
      <c r="C114">
        <f t="shared" si="13"/>
        <v>0.28111971534365887</v>
      </c>
      <c r="D114">
        <f t="shared" si="16"/>
        <v>99.9704768205688</v>
      </c>
    </row>
    <row r="115" spans="1:4" ht="12.75">
      <c r="A115">
        <f t="shared" si="14"/>
        <v>110</v>
      </c>
      <c r="B115">
        <f t="shared" si="15"/>
        <v>4.0920073551580005</v>
      </c>
      <c r="C115">
        <f t="shared" si="13"/>
        <v>0.2735251069702951</v>
      </c>
      <c r="D115">
        <f t="shared" si="16"/>
        <v>100.2440019275391</v>
      </c>
    </row>
    <row r="116" spans="1:4" ht="12.75">
      <c r="A116">
        <f t="shared" si="14"/>
        <v>111</v>
      </c>
      <c r="B116">
        <f t="shared" si="15"/>
        <v>4.0818547234503955</v>
      </c>
      <c r="C116">
        <f t="shared" si="13"/>
        <v>0.26613156429779483</v>
      </c>
      <c r="D116">
        <f t="shared" si="16"/>
        <v>100.5101334918369</v>
      </c>
    </row>
    <row r="117" spans="1:4" ht="12.75">
      <c r="A117">
        <f t="shared" si="14"/>
        <v>112</v>
      </c>
      <c r="B117">
        <f t="shared" si="15"/>
        <v>4.0720247617223295</v>
      </c>
      <c r="C117">
        <f t="shared" si="13"/>
        <v>0.2589340143071066</v>
      </c>
      <c r="D117">
        <f t="shared" si="16"/>
        <v>100.769067506144</v>
      </c>
    </row>
    <row r="118" spans="1:4" ht="12.75">
      <c r="A118">
        <f t="shared" si="14"/>
        <v>113</v>
      </c>
      <c r="B118">
        <f t="shared" si="15"/>
        <v>4.062505987739221</v>
      </c>
      <c r="C118">
        <f t="shared" si="13"/>
        <v>0.2519274957965423</v>
      </c>
      <c r="D118">
        <f t="shared" si="16"/>
        <v>101.02099500194053</v>
      </c>
    </row>
    <row r="119" spans="1:4" ht="12.75">
      <c r="A119">
        <f t="shared" si="14"/>
        <v>114</v>
      </c>
      <c r="B119">
        <f t="shared" si="15"/>
        <v>4.053287398407251</v>
      </c>
      <c r="C119">
        <f t="shared" si="13"/>
        <v>0.2451071580692039</v>
      </c>
      <c r="D119">
        <f t="shared" si="16"/>
        <v>101.26610216000974</v>
      </c>
    </row>
    <row r="120" spans="1:4" ht="12.75">
      <c r="A120">
        <f t="shared" si="14"/>
        <v>115</v>
      </c>
      <c r="B120">
        <f t="shared" si="15"/>
        <v>4.044358445781297</v>
      </c>
      <c r="C120">
        <f t="shared" si="13"/>
        <v>0.2384682595372043</v>
      </c>
      <c r="D120">
        <f t="shared" si="16"/>
        <v>101.50457041954694</v>
      </c>
    </row>
    <row r="121" spans="1:4" ht="12.75">
      <c r="A121">
        <f t="shared" si="14"/>
        <v>116</v>
      </c>
      <c r="B121">
        <f t="shared" si="15"/>
        <v>4.035709014498963</v>
      </c>
      <c r="C121">
        <f t="shared" si="13"/>
        <v>0.23200616625367454</v>
      </c>
      <c r="D121">
        <f t="shared" si="16"/>
        <v>101.7365765858006</v>
      </c>
    </row>
    <row r="122" spans="1:4" ht="12.75">
      <c r="A122">
        <f t="shared" si="14"/>
        <v>117</v>
      </c>
      <c r="B122">
        <f t="shared" si="15"/>
        <v>4.027329400542826</v>
      </c>
      <c r="C122">
        <f t="shared" si="13"/>
        <v>0.22571635038255566</v>
      </c>
      <c r="D122">
        <f t="shared" si="16"/>
        <v>101.96229293618316</v>
      </c>
    </row>
    <row r="123" spans="1:4" ht="12.75">
      <c r="A123">
        <f t="shared" si="14"/>
        <v>118</v>
      </c>
      <c r="B123">
        <f t="shared" si="15"/>
        <v>4.019210291240581</v>
      </c>
      <c r="C123">
        <f t="shared" si="13"/>
        <v>0.21959438861525937</v>
      </c>
      <c r="D123">
        <f t="shared" si="16"/>
        <v>102.18188732479842</v>
      </c>
    </row>
    <row r="124" spans="1:4" ht="12.75">
      <c r="A124">
        <f t="shared" si="14"/>
        <v>119</v>
      </c>
      <c r="B124">
        <f t="shared" si="15"/>
        <v>4.01134274641968</v>
      </c>
      <c r="C124">
        <f t="shared" si="13"/>
        <v>0.2136359605424727</v>
      </c>
      <c r="D124">
        <f t="shared" si="16"/>
        <v>102.3955232853409</v>
      </c>
    </row>
    <row r="125" spans="1:4" ht="12.75">
      <c r="A125">
        <f t="shared" si="14"/>
        <v>120</v>
      </c>
      <c r="B125">
        <f t="shared" si="15"/>
        <v>4.003718180639415</v>
      </c>
      <c r="C125">
        <f t="shared" si="13"/>
        <v>0.20783684698862048</v>
      </c>
      <c r="D125">
        <f t="shared" si="16"/>
        <v>102.60336013232953</v>
      </c>
    </row>
    <row r="126" spans="1:4" ht="12.75">
      <c r="A126">
        <f t="shared" si="14"/>
        <v>121</v>
      </c>
      <c r="B126">
        <f t="shared" si="15"/>
        <v>3.996328346429163</v>
      </c>
      <c r="C126">
        <f t="shared" si="13"/>
        <v>0.20219292831578084</v>
      </c>
      <c r="D126">
        <f t="shared" si="16"/>
        <v>102.80555306064531</v>
      </c>
    </row>
    <row r="127" spans="1:4" ht="12.75">
      <c r="A127">
        <f t="shared" si="14"/>
        <v>122</v>
      </c>
      <c r="B127">
        <f t="shared" si="15"/>
        <v>3.9891653184668647</v>
      </c>
      <c r="C127">
        <f t="shared" si="13"/>
        <v>0.19670018270329148</v>
      </c>
      <c r="D127">
        <f t="shared" si="16"/>
        <v>103.0022532433486</v>
      </c>
    </row>
    <row r="128" spans="1:4" ht="12.75">
      <c r="A128">
        <f t="shared" si="14"/>
        <v>123</v>
      </c>
      <c r="B128">
        <f t="shared" si="15"/>
        <v>3.9822214786366423</v>
      </c>
      <c r="C128">
        <f t="shared" si="13"/>
        <v>0.19135468440861114</v>
      </c>
      <c r="D128">
        <f t="shared" si="16"/>
        <v>103.19360792775721</v>
      </c>
    </row>
    <row r="129" spans="1:4" ht="12.75">
      <c r="A129">
        <f t="shared" si="14"/>
        <v>124</v>
      </c>
      <c r="B129">
        <f t="shared" si="15"/>
        <v>3.9754895019089806</v>
      </c>
      <c r="C129">
        <f t="shared" si="13"/>
        <v>0.18615260201456563</v>
      </c>
      <c r="D129">
        <f t="shared" si="16"/>
        <v>103.37976052977177</v>
      </c>
    </row>
    <row r="130" spans="1:4" ht="12.75">
      <c r="A130">
        <f t="shared" si="14"/>
        <v>125</v>
      </c>
      <c r="B130">
        <f t="shared" si="15"/>
        <v>3.968962342990987</v>
      </c>
      <c r="C130">
        <f t="shared" si="13"/>
        <v>0.1810901966675682</v>
      </c>
      <c r="D130">
        <f t="shared" si="16"/>
        <v>103.56085072643934</v>
      </c>
    </row>
    <row r="131" spans="1:4" ht="12.75">
      <c r="A131">
        <f t="shared" si="14"/>
        <v>126</v>
      </c>
      <c r="B131">
        <f t="shared" si="15"/>
        <v>3.96263322369802</v>
      </c>
      <c r="C131">
        <f t="shared" si="13"/>
        <v>0.17616382031097855</v>
      </c>
      <c r="D131">
        <f t="shared" si="16"/>
        <v>103.73701454675032</v>
      </c>
    </row>
    <row r="132" spans="1:4" ht="12.75">
      <c r="A132">
        <f t="shared" si="14"/>
        <v>127</v>
      </c>
      <c r="B132">
        <f t="shared" si="15"/>
        <v>3.956495621001486</v>
      </c>
      <c r="C132">
        <f t="shared" si="13"/>
        <v>0.17136991391737189</v>
      </c>
      <c r="D132">
        <f t="shared" si="16"/>
        <v>103.90838446066769</v>
      </c>
    </row>
    <row r="133" spans="1:4" ht="12.75">
      <c r="A133">
        <f t="shared" si="14"/>
        <v>128</v>
      </c>
      <c r="B133">
        <f t="shared" si="15"/>
        <v>3.950543255710768</v>
      </c>
      <c r="C133">
        <f t="shared" si="13"/>
        <v>0.16670500572310765</v>
      </c>
      <c r="D133">
        <f t="shared" si="16"/>
        <v>104.07508946639079</v>
      </c>
    </row>
    <row r="134" spans="1:4" ht="12.75">
      <c r="A134">
        <f t="shared" si="14"/>
        <v>129</v>
      </c>
      <c r="B134">
        <f t="shared" si="15"/>
        <v>3.9447700817502365</v>
      </c>
      <c r="C134">
        <f t="shared" si="13"/>
        <v>0.16216570946825648</v>
      </c>
      <c r="D134">
        <f t="shared" si="16"/>
        <v>104.23725517585905</v>
      </c>
    </row>
    <row r="135" spans="1:4" ht="12.75">
      <c r="A135">
        <f t="shared" si="14"/>
        <v>130</v>
      </c>
      <c r="B135">
        <f t="shared" si="15"/>
        <v>3.9391702759950005</v>
      </c>
      <c r="C135">
        <f aca="true" t="shared" si="17" ref="C135:C198">K_3*B135*D134-K_4*D134</f>
        <v>0.1577487226446288</v>
      </c>
      <c r="D135">
        <f t="shared" si="16"/>
        <v>104.39500389850367</v>
      </c>
    </row>
    <row r="136" spans="1:4" ht="12.75">
      <c r="A136">
        <f t="shared" si="14"/>
        <v>131</v>
      </c>
      <c r="B136">
        <f t="shared" si="15"/>
        <v>3.9337382286315576</v>
      </c>
      <c r="C136">
        <f t="shared" si="17"/>
        <v>0.15345082475436556</v>
      </c>
      <c r="D136">
        <f t="shared" si="16"/>
        <v>104.54845472325803</v>
      </c>
    </row>
    <row r="137" spans="1:4" ht="12.75">
      <c r="A137">
        <f t="shared" si="14"/>
        <v>132</v>
      </c>
      <c r="B137">
        <f t="shared" si="15"/>
        <v>3.9284685340118477</v>
      </c>
      <c r="C137">
        <f t="shared" si="17"/>
        <v>0.14926887558131163</v>
      </c>
      <c r="D137">
        <f t="shared" si="16"/>
        <v>104.69772359883935</v>
      </c>
    </row>
    <row r="138" spans="1:4" ht="12.75">
      <c r="A138">
        <f t="shared" si="14"/>
        <v>133</v>
      </c>
      <c r="B138">
        <f t="shared" si="15"/>
        <v>3.923355981971325</v>
      </c>
      <c r="C138">
        <f t="shared" si="17"/>
        <v>0.14519981347711353</v>
      </c>
      <c r="D138">
        <f t="shared" si="16"/>
        <v>104.84292341231647</v>
      </c>
    </row>
    <row r="139" spans="1:4" ht="12.75">
      <c r="A139">
        <f t="shared" si="14"/>
        <v>134</v>
      </c>
      <c r="B139">
        <f t="shared" si="15"/>
        <v>3.9183955495836775</v>
      </c>
      <c r="C139">
        <f t="shared" si="17"/>
        <v>0.14124065366381222</v>
      </c>
      <c r="D139">
        <f t="shared" si="16"/>
        <v>104.98416406598028</v>
      </c>
    </row>
    <row r="140" spans="1:4" ht="12.75">
      <c r="A140">
        <f t="shared" si="14"/>
        <v>135</v>
      </c>
      <c r="B140">
        <f t="shared" si="15"/>
        <v>3.913582393326621</v>
      </c>
      <c r="C140">
        <f t="shared" si="17"/>
        <v>0.13738848655446168</v>
      </c>
      <c r="D140">
        <f t="shared" si="16"/>
        <v>105.12155255253474</v>
      </c>
    </row>
    <row r="141" spans="1:4" ht="12.75">
      <c r="A141">
        <f t="shared" si="14"/>
        <v>136</v>
      </c>
      <c r="B141">
        <f t="shared" si="15"/>
        <v>3.9089118416349216</v>
      </c>
      <c r="C141">
        <f t="shared" si="17"/>
        <v>0.13364047609316376</v>
      </c>
      <c r="D141">
        <f t="shared" si="16"/>
        <v>105.2551930286279</v>
      </c>
    </row>
    <row r="142" spans="1:4" ht="12.75">
      <c r="A142">
        <f t="shared" si="14"/>
        <v>137</v>
      </c>
      <c r="B142">
        <f t="shared" si="15"/>
        <v>3.9043793878183504</v>
      </c>
      <c r="C142">
        <f t="shared" si="17"/>
        <v>0.1299938581156952</v>
      </c>
      <c r="D142">
        <f t="shared" si="16"/>
        <v>105.3851868867436</v>
      </c>
    </row>
    <row r="143" spans="1:4" ht="12.75">
      <c r="A143">
        <f t="shared" si="14"/>
        <v>138</v>
      </c>
      <c r="B143">
        <f t="shared" si="15"/>
        <v>3.8999806833237423</v>
      </c>
      <c r="C143">
        <f t="shared" si="17"/>
        <v>0.12644593873179266</v>
      </c>
      <c r="D143">
        <f t="shared" si="16"/>
        <v>105.51163282547539</v>
      </c>
    </row>
    <row r="144" spans="1:4" ht="12.75">
      <c r="A144">
        <f t="shared" si="14"/>
        <v>139</v>
      </c>
      <c r="B144">
        <f t="shared" si="15"/>
        <v>3.8957115313216764</v>
      </c>
      <c r="C144">
        <f t="shared" si="17"/>
        <v>0.12299409273000395</v>
      </c>
      <c r="D144">
        <f t="shared" si="16"/>
        <v>105.6346269182054</v>
      </c>
    </row>
    <row r="145" spans="1:4" ht="12.75">
      <c r="A145">
        <f t="shared" si="14"/>
        <v>140</v>
      </c>
      <c r="B145">
        <f t="shared" si="15"/>
        <v>3.8915678805995477</v>
      </c>
      <c r="C145">
        <f t="shared" si="17"/>
        <v>0.11963576200587456</v>
      </c>
      <c r="D145">
        <f t="shared" si="16"/>
        <v>105.75426268021127</v>
      </c>
    </row>
    <row r="146" spans="1:4" ht="12.75">
      <c r="A146">
        <f t="shared" si="14"/>
        <v>141</v>
      </c>
      <c r="B146">
        <f t="shared" si="15"/>
        <v>3.887545819743963</v>
      </c>
      <c r="C146">
        <f t="shared" si="17"/>
        <v>0.11636845401414497</v>
      </c>
      <c r="D146">
        <f t="shared" si="16"/>
        <v>105.87063113422542</v>
      </c>
    </row>
    <row r="147" spans="1:4" ht="12.75">
      <c r="A147">
        <f t="shared" si="14"/>
        <v>142</v>
      </c>
      <c r="B147">
        <f t="shared" si="15"/>
        <v>3.883641571596486</v>
      </c>
      <c r="C147">
        <f t="shared" si="17"/>
        <v>0.11318974024551842</v>
      </c>
      <c r="D147">
        <f t="shared" si="16"/>
        <v>105.98382087447094</v>
      </c>
    </row>
    <row r="148" spans="1:4" ht="12.75">
      <c r="A148">
        <f t="shared" si="14"/>
        <v>143</v>
      </c>
      <c r="B148">
        <f t="shared" si="15"/>
        <v>3.879851487967741</v>
      </c>
      <c r="C148">
        <f t="shared" si="17"/>
        <v>0.11009725472845311</v>
      </c>
      <c r="D148">
        <f t="shared" si="16"/>
        <v>106.0939181291994</v>
      </c>
    </row>
    <row r="149" spans="1:4" ht="12.75">
      <c r="A149">
        <f t="shared" si="14"/>
        <v>144</v>
      </c>
      <c r="B149">
        <f t="shared" si="15"/>
        <v>3.8761720445958323</v>
      </c>
      <c r="C149">
        <f t="shared" si="17"/>
        <v>0.1070886925563519</v>
      </c>
      <c r="D149">
        <f t="shared" si="16"/>
        <v>106.20100682175574</v>
      </c>
    </row>
    <row r="150" spans="1:4" ht="12.75">
      <c r="A150">
        <f t="shared" si="14"/>
        <v>145</v>
      </c>
      <c r="B150">
        <f t="shared" si="15"/>
        <v>3.872599836335916</v>
      </c>
      <c r="C150">
        <f t="shared" si="17"/>
        <v>0.10416180844045408</v>
      </c>
      <c r="D150">
        <f t="shared" si="16"/>
        <v>106.30516863019619</v>
      </c>
    </row>
    <row r="151" spans="1:4" ht="12.75">
      <c r="A151">
        <f t="shared" si="14"/>
        <v>146</v>
      </c>
      <c r="B151">
        <f t="shared" si="15"/>
        <v>3.869131572568538</v>
      </c>
      <c r="C151">
        <f t="shared" si="17"/>
        <v>0.10131441528863139</v>
      </c>
      <c r="D151">
        <f t="shared" si="16"/>
        <v>106.40648304548482</v>
      </c>
    </row>
    <row r="152" spans="1:4" ht="12.75">
      <c r="A152">
        <f t="shared" si="14"/>
        <v>147</v>
      </c>
      <c r="B152">
        <f t="shared" si="15"/>
        <v>3.86576407281514</v>
      </c>
      <c r="C152">
        <f t="shared" si="17"/>
        <v>0.09854438281024391</v>
      </c>
      <c r="D152">
        <f t="shared" si="16"/>
        <v>106.50502742829507</v>
      </c>
    </row>
    <row r="153" spans="1:4" ht="12.75">
      <c r="A153">
        <f t="shared" si="14"/>
        <v>148</v>
      </c>
      <c r="B153">
        <f t="shared" si="15"/>
        <v>3.8624942625498275</v>
      </c>
      <c r="C153">
        <f t="shared" si="17"/>
        <v>0.09584963614716191</v>
      </c>
      <c r="D153">
        <f t="shared" si="16"/>
        <v>106.60087706444223</v>
      </c>
    </row>
    <row r="154" spans="1:4" ht="12.75">
      <c r="A154">
        <f t="shared" si="14"/>
        <v>149</v>
      </c>
      <c r="B154">
        <f t="shared" si="15"/>
        <v>3.859319169197131</v>
      </c>
      <c r="C154">
        <f t="shared" si="17"/>
        <v>0.09322815453096256</v>
      </c>
      <c r="D154">
        <f t="shared" si="16"/>
        <v>106.69410521897319</v>
      </c>
    </row>
    <row r="155" spans="1:4" ht="12.75">
      <c r="A155">
        <f t="shared" si="14"/>
        <v>150</v>
      </c>
      <c r="B155">
        <f t="shared" si="15"/>
        <v>3.8562359183061363</v>
      </c>
      <c r="C155">
        <f t="shared" si="17"/>
        <v>0.09067796996631339</v>
      </c>
      <c r="D155">
        <f t="shared" si="16"/>
        <v>106.7847831889395</v>
      </c>
    </row>
    <row r="156" spans="1:4" ht="12.75">
      <c r="A156">
        <f t="shared" si="14"/>
        <v>151</v>
      </c>
      <c r="B156">
        <f t="shared" si="15"/>
        <v>3.8532417298919017</v>
      </c>
      <c r="C156">
        <f t="shared" si="17"/>
        <v>0.08819716594046234</v>
      </c>
      <c r="D156">
        <f t="shared" si="16"/>
        <v>106.87298035487996</v>
      </c>
    </row>
    <row r="157" spans="1:4" ht="12.75">
      <c r="A157">
        <f t="shared" si="14"/>
        <v>152</v>
      </c>
      <c r="B157">
        <f t="shared" si="15"/>
        <v>3.8503339149356304</v>
      </c>
      <c r="C157">
        <f t="shared" si="17"/>
        <v>0.08578387615875105</v>
      </c>
      <c r="D157">
        <f t="shared" si="16"/>
        <v>106.95876423103871</v>
      </c>
    </row>
    <row r="158" spans="1:4" ht="12.75">
      <c r="A158">
        <f t="shared" si="14"/>
        <v>153</v>
      </c>
      <c r="B158">
        <f t="shared" si="15"/>
        <v>3.8475098720355514</v>
      </c>
      <c r="C158">
        <f t="shared" si="17"/>
        <v>0.08343628330599495</v>
      </c>
      <c r="D158">
        <f t="shared" si="16"/>
        <v>107.04220051434471</v>
      </c>
    </row>
    <row r="159" spans="1:4" ht="12.75">
      <c r="A159">
        <f t="shared" si="14"/>
        <v>154</v>
      </c>
      <c r="B159">
        <f t="shared" si="15"/>
        <v>3.8447670842009494</v>
      </c>
      <c r="C159">
        <f t="shared" si="17"/>
        <v>0.08115261783358285</v>
      </c>
      <c r="D159">
        <f t="shared" si="16"/>
        <v>107.1233531321783</v>
      </c>
    </row>
    <row r="160" spans="1:4" ht="12.75">
      <c r="A160">
        <f t="shared" si="14"/>
        <v>155</v>
      </c>
      <c r="B160">
        <f t="shared" si="15"/>
        <v>3.8421031157821903</v>
      </c>
      <c r="C160">
        <f t="shared" si="17"/>
        <v>0.07893115677207607</v>
      </c>
      <c r="D160">
        <f t="shared" si="16"/>
        <v>107.20228428895037</v>
      </c>
    </row>
    <row r="161" spans="1:4" ht="12.75">
      <c r="A161">
        <f t="shared" si="14"/>
        <v>156</v>
      </c>
      <c r="B161">
        <f t="shared" si="15"/>
        <v>3.8395156095300202</v>
      </c>
      <c r="C161">
        <f t="shared" si="17"/>
        <v>0.07677022256908739</v>
      </c>
      <c r="D161">
        <f t="shared" si="16"/>
        <v>107.27905451151945</v>
      </c>
    </row>
    <row r="162" spans="1:4" ht="12.75">
      <c r="A162">
        <f t="shared" si="14"/>
        <v>157</v>
      </c>
      <c r="B162">
        <f t="shared" si="15"/>
        <v>3.8370022837777893</v>
      </c>
      <c r="C162">
        <f t="shared" si="17"/>
        <v>0.07466818195219371</v>
      </c>
      <c r="D162">
        <f t="shared" si="16"/>
        <v>107.35372269347164</v>
      </c>
    </row>
    <row r="163" spans="1:4" ht="12.75">
      <c r="A163">
        <f t="shared" si="14"/>
        <v>158</v>
      </c>
      <c r="B163">
        <f t="shared" si="15"/>
        <v>3.834560929740607</v>
      </c>
      <c r="C163">
        <f t="shared" si="17"/>
        <v>0.07262344481660232</v>
      </c>
      <c r="D163">
        <f t="shared" si="16"/>
        <v>107.42634613828824</v>
      </c>
    </row>
    <row r="164" spans="1:4" ht="12.75">
      <c r="A164">
        <f t="shared" si="14"/>
        <v>159</v>
      </c>
      <c r="B164">
        <f t="shared" si="15"/>
        <v>3.8321894089257724</v>
      </c>
      <c r="C164">
        <f t="shared" si="17"/>
        <v>0.07063446313729083</v>
      </c>
      <c r="D164">
        <f t="shared" si="16"/>
        <v>107.49698060142553</v>
      </c>
    </row>
    <row r="165" spans="1:4" ht="12.75">
      <c r="A165">
        <f t="shared" si="14"/>
        <v>160</v>
      </c>
      <c r="B165">
        <f t="shared" si="15"/>
        <v>3.8298856506491394</v>
      </c>
      <c r="C165">
        <f t="shared" si="17"/>
        <v>0.06869972990530249</v>
      </c>
      <c r="D165">
        <f t="shared" si="16"/>
        <v>107.56568033133084</v>
      </c>
    </row>
    <row r="166" spans="1:4" ht="12.75">
      <c r="A166">
        <f t="shared" si="14"/>
        <v>161</v>
      </c>
      <c r="B166">
        <f t="shared" si="15"/>
        <v>3.8276476496523664</v>
      </c>
      <c r="C166">
        <f t="shared" si="17"/>
        <v>0.06681777808788514</v>
      </c>
      <c r="D166">
        <f t="shared" si="16"/>
        <v>107.63249810941872</v>
      </c>
    </row>
    <row r="167" spans="1:4" ht="12.75">
      <c r="A167">
        <f t="shared" si="14"/>
        <v>162</v>
      </c>
      <c r="B167">
        <f t="shared" si="15"/>
        <v>3.8254734638162797</v>
      </c>
      <c r="C167">
        <f t="shared" si="17"/>
        <v>0.06498717961213618</v>
      </c>
      <c r="D167">
        <f t="shared" si="16"/>
        <v>107.69748528903085</v>
      </c>
    </row>
    <row r="168" spans="1:4" ht="12.75">
      <c r="A168">
        <f t="shared" si="14"/>
        <v>163</v>
      </c>
      <c r="B168">
        <f t="shared" si="15"/>
        <v>3.8233612119658344</v>
      </c>
      <c r="C168">
        <f t="shared" si="17"/>
        <v>0.06320654437180773</v>
      </c>
      <c r="D168">
        <f t="shared" si="16"/>
        <v>107.76069183340266</v>
      </c>
    </row>
    <row r="169" spans="1:4" ht="12.75">
      <c r="A169">
        <f t="shared" si="14"/>
        <v>164</v>
      </c>
      <c r="B169">
        <f t="shared" si="15"/>
        <v>3.821309071762417</v>
      </c>
      <c r="C169">
        <f t="shared" si="17"/>
        <v>0.06147451925692682</v>
      </c>
      <c r="D169">
        <f t="shared" si="16"/>
        <v>107.8221663526596</v>
      </c>
    </row>
    <row r="170" spans="1:4" ht="12.75">
      <c r="A170">
        <f t="shared" si="14"/>
        <v>165</v>
      </c>
      <c r="B170">
        <f t="shared" si="15"/>
        <v>3.819315277679429</v>
      </c>
      <c r="C170">
        <f t="shared" si="17"/>
        <v>0.0597897872058577</v>
      </c>
      <c r="D170">
        <f t="shared" si="16"/>
        <v>107.88195613986545</v>
      </c>
    </row>
    <row r="171" spans="1:4" ht="12.75">
      <c r="A171">
        <f t="shared" si="14"/>
        <v>166</v>
      </c>
      <c r="B171">
        <f t="shared" si="15"/>
        <v>3.817378119057345</v>
      </c>
      <c r="C171">
        <f t="shared" si="17"/>
        <v>0.05815106627944955</v>
      </c>
      <c r="D171">
        <f t="shared" si="16"/>
        <v>107.9401072061449</v>
      </c>
    </row>
    <row r="172" spans="1:4" ht="12.75">
      <c r="A172">
        <f t="shared" si="14"/>
        <v>167</v>
      </c>
      <c r="B172">
        <f t="shared" si="15"/>
        <v>3.815495938234607</v>
      </c>
      <c r="C172">
        <f t="shared" si="17"/>
        <v>0.05655710875688458</v>
      </c>
      <c r="D172">
        <f t="shared" si="16"/>
        <v>107.99666431490179</v>
      </c>
    </row>
    <row r="173" spans="1:4" ht="12.75">
      <c r="A173">
        <f aca="true" t="shared" si="18" ref="A173:A199">A172+DT</f>
        <v>168</v>
      </c>
      <c r="B173">
        <f aca="true" t="shared" si="19" ref="B173:B199">J/(1+Ko*D172)</f>
        <v>3.8136671287509394</v>
      </c>
      <c r="C173">
        <f t="shared" si="17"/>
        <v>0.055006700252870466</v>
      </c>
      <c r="D173">
        <f aca="true" t="shared" si="20" ref="D173:D199">D172+C173*DT</f>
        <v>108.05167101515467</v>
      </c>
    </row>
    <row r="174" spans="1:4" ht="12.75">
      <c r="A174">
        <f t="shared" si="18"/>
        <v>169</v>
      </c>
      <c r="B174">
        <f t="shared" si="19"/>
        <v>3.8118901336198117</v>
      </c>
      <c r="C174">
        <f t="shared" si="17"/>
        <v>0.05349865885577554</v>
      </c>
      <c r="D174">
        <f t="shared" si="20"/>
        <v>108.10516967401044</v>
      </c>
    </row>
    <row r="175" spans="1:4" ht="12.75">
      <c r="A175">
        <f t="shared" si="18"/>
        <v>170</v>
      </c>
      <c r="B175">
        <f t="shared" si="19"/>
        <v>3.810163443666975</v>
      </c>
      <c r="C175">
        <f t="shared" si="17"/>
        <v>0.052031834286328404</v>
      </c>
      <c r="D175">
        <f t="shared" si="20"/>
        <v>108.15720150829677</v>
      </c>
    </row>
    <row r="176" spans="1:4" ht="12.75">
      <c r="A176">
        <f t="shared" si="18"/>
        <v>171</v>
      </c>
      <c r="B176">
        <f t="shared" si="19"/>
        <v>3.8084855959321438</v>
      </c>
      <c r="C176">
        <f t="shared" si="17"/>
        <v>0.05060510707652588</v>
      </c>
      <c r="D176">
        <f t="shared" si="20"/>
        <v>108.20780661537329</v>
      </c>
    </row>
    <row r="177" spans="1:4" ht="12.75">
      <c r="A177">
        <f t="shared" si="18"/>
        <v>172</v>
      </c>
      <c r="B177">
        <f t="shared" si="19"/>
        <v>3.8068551721310437</v>
      </c>
      <c r="C177">
        <f t="shared" si="17"/>
        <v>0.049217387768317966</v>
      </c>
      <c r="D177">
        <f t="shared" si="20"/>
        <v>108.25702400314161</v>
      </c>
    </row>
    <row r="178" spans="1:4" ht="12.75">
      <c r="A178">
        <f t="shared" si="18"/>
        <v>173</v>
      </c>
      <c r="B178">
        <f t="shared" si="19"/>
        <v>3.8052707971751873</v>
      </c>
      <c r="C178">
        <f t="shared" si="17"/>
        <v>0.04786761613173596</v>
      </c>
      <c r="D178">
        <f t="shared" si="20"/>
        <v>108.30489161927335</v>
      </c>
    </row>
    <row r="179" spans="1:4" ht="12.75">
      <c r="A179">
        <f t="shared" si="18"/>
        <v>174</v>
      </c>
      <c r="B179">
        <f t="shared" si="19"/>
        <v>3.80373113774688</v>
      </c>
      <c r="C179">
        <f t="shared" si="17"/>
        <v>0.04655476040204887</v>
      </c>
      <c r="D179">
        <f t="shared" si="20"/>
        <v>108.3514463796754</v>
      </c>
    </row>
    <row r="180" spans="1:4" ht="12.75">
      <c r="A180">
        <f t="shared" si="18"/>
        <v>175</v>
      </c>
      <c r="B180">
        <f t="shared" si="19"/>
        <v>3.8022349009270657</v>
      </c>
      <c r="C180">
        <f t="shared" si="17"/>
        <v>0.04527781653557339</v>
      </c>
      <c r="D180">
        <f t="shared" si="20"/>
        <v>108.39672419621097</v>
      </c>
    </row>
    <row r="181" spans="1:4" ht="12.75">
      <c r="A181">
        <f t="shared" si="18"/>
        <v>176</v>
      </c>
      <c r="B181">
        <f t="shared" si="19"/>
        <v>3.8007808328737633</v>
      </c>
      <c r="C181">
        <f t="shared" si="17"/>
        <v>0.04403580748377012</v>
      </c>
      <c r="D181">
        <f t="shared" si="20"/>
        <v>108.44076000369473</v>
      </c>
    </row>
    <row r="182" spans="1:4" ht="12.75">
      <c r="A182">
        <f t="shared" si="18"/>
        <v>177</v>
      </c>
      <c r="B182">
        <f t="shared" si="19"/>
        <v>3.7993677175489444</v>
      </c>
      <c r="C182">
        <f t="shared" si="17"/>
        <v>0.04282778248524233</v>
      </c>
      <c r="D182">
        <f t="shared" si="20"/>
        <v>108.48358778617998</v>
      </c>
    </row>
    <row r="183" spans="1:4" ht="12.75">
      <c r="A183">
        <f t="shared" si="18"/>
        <v>178</v>
      </c>
      <c r="B183">
        <f t="shared" si="19"/>
        <v>3.7979943754917955</v>
      </c>
      <c r="C183">
        <f t="shared" si="17"/>
        <v>0.04165281637525675</v>
      </c>
      <c r="D183">
        <f t="shared" si="20"/>
        <v>108.52524060255524</v>
      </c>
    </row>
    <row r="184" spans="1:4" ht="12.75">
      <c r="A184">
        <f t="shared" si="18"/>
        <v>179</v>
      </c>
      <c r="B184">
        <f t="shared" si="19"/>
        <v>3.7966596626364373</v>
      </c>
      <c r="C184">
        <f t="shared" si="17"/>
        <v>0.04051000891242751</v>
      </c>
      <c r="D184">
        <f t="shared" si="20"/>
        <v>108.56575061146768</v>
      </c>
    </row>
    <row r="185" spans="1:4" ht="12.75">
      <c r="A185">
        <f t="shared" si="18"/>
        <v>180</v>
      </c>
      <c r="B185">
        <f t="shared" si="19"/>
        <v>3.7953624691722396</v>
      </c>
      <c r="C185">
        <f t="shared" si="17"/>
        <v>0.03939848412219016</v>
      </c>
      <c r="D185">
        <f t="shared" si="20"/>
        <v>108.60514909558987</v>
      </c>
    </row>
    <row r="186" spans="1:4" ht="12.75">
      <c r="A186">
        <f t="shared" si="18"/>
        <v>181</v>
      </c>
      <c r="B186">
        <f t="shared" si="19"/>
        <v>3.794101718444975</v>
      </c>
      <c r="C186">
        <f t="shared" si="17"/>
        <v>0.03831738965670617</v>
      </c>
      <c r="D186">
        <f t="shared" si="20"/>
        <v>108.64346648524658</v>
      </c>
    </row>
    <row r="187" spans="1:4" ht="12.75">
      <c r="A187">
        <f t="shared" si="18"/>
        <v>182</v>
      </c>
      <c r="B187">
        <f t="shared" si="19"/>
        <v>3.7928763658971296</v>
      </c>
      <c r="C187">
        <f t="shared" si="17"/>
        <v>0.03726589617083187</v>
      </c>
      <c r="D187">
        <f t="shared" si="20"/>
        <v>108.68073238141741</v>
      </c>
    </row>
    <row r="188" spans="1:4" ht="12.75">
      <c r="A188">
        <f t="shared" si="18"/>
        <v>183</v>
      </c>
      <c r="B188">
        <f t="shared" si="19"/>
        <v>3.791685398045785</v>
      </c>
      <c r="C188">
        <f t="shared" si="17"/>
        <v>0.03624319671381482</v>
      </c>
      <c r="D188">
        <f t="shared" si="20"/>
        <v>108.71697557813123</v>
      </c>
    </row>
    <row r="189" spans="1:4" ht="12.75">
      <c r="A189">
        <f t="shared" si="18"/>
        <v>184</v>
      </c>
      <c r="B189">
        <f t="shared" si="19"/>
        <v>3.7905278314965276</v>
      </c>
      <c r="C189">
        <f t="shared" si="17"/>
        <v>0.03524850613634101</v>
      </c>
      <c r="D189">
        <f t="shared" si="20"/>
        <v>108.75222408426757</v>
      </c>
    </row>
    <row r="190" spans="1:4" ht="12.75">
      <c r="A190">
        <f t="shared" si="18"/>
        <v>185</v>
      </c>
      <c r="B190">
        <f t="shared" si="19"/>
        <v>3.7894027119919556</v>
      </c>
      <c r="C190">
        <f t="shared" si="17"/>
        <v>0.03428106051261626</v>
      </c>
      <c r="D190">
        <f t="shared" si="20"/>
        <v>108.78650514478018</v>
      </c>
    </row>
    <row r="191" spans="1:4" ht="12.75">
      <c r="A191">
        <f t="shared" si="18"/>
        <v>186</v>
      </c>
      <c r="B191">
        <f t="shared" si="19"/>
        <v>3.7883091134933884</v>
      </c>
      <c r="C191">
        <f t="shared" si="17"/>
        <v>0.03334011657712388</v>
      </c>
      <c r="D191">
        <f t="shared" si="20"/>
        <v>108.8198452613573</v>
      </c>
    </row>
    <row r="192" spans="1:4" ht="12.75">
      <c r="A192">
        <f t="shared" si="18"/>
        <v>187</v>
      </c>
      <c r="B192">
        <f t="shared" si="19"/>
        <v>3.787246137294452</v>
      </c>
      <c r="C192">
        <f t="shared" si="17"/>
        <v>0.03242495117572464</v>
      </c>
      <c r="D192">
        <f t="shared" si="20"/>
        <v>108.85227021253303</v>
      </c>
    </row>
    <row r="193" spans="1:4" ht="12.75">
      <c r="A193">
        <f t="shared" si="18"/>
        <v>188</v>
      </c>
      <c r="B193">
        <f t="shared" si="19"/>
        <v>3.7862129111653036</v>
      </c>
      <c r="C193">
        <f t="shared" si="17"/>
        <v>0.0315348607307846</v>
      </c>
      <c r="D193">
        <f t="shared" si="20"/>
        <v>108.88380507326382</v>
      </c>
    </row>
    <row r="194" spans="1:4" ht="12.75">
      <c r="A194">
        <f t="shared" si="18"/>
        <v>189</v>
      </c>
      <c r="B194">
        <f t="shared" si="19"/>
        <v>3.7852085885262605</v>
      </c>
      <c r="C194">
        <f t="shared" si="17"/>
        <v>0.030669160719985378</v>
      </c>
      <c r="D194">
        <f t="shared" si="20"/>
        <v>108.9144742339838</v>
      </c>
    </row>
    <row r="195" spans="1:4" ht="12.75">
      <c r="A195">
        <f t="shared" si="18"/>
        <v>190</v>
      </c>
      <c r="B195">
        <f t="shared" si="19"/>
        <v>3.784232347649714</v>
      </c>
      <c r="C195">
        <f t="shared" si="17"/>
        <v>0.02982718516850902</v>
      </c>
      <c r="D195">
        <f t="shared" si="20"/>
        <v>108.94430141915231</v>
      </c>
    </row>
    <row r="196" spans="1:4" ht="12.75">
      <c r="A196">
        <f t="shared" si="18"/>
        <v>191</v>
      </c>
      <c r="B196">
        <f t="shared" si="19"/>
        <v>3.7832833908892196</v>
      </c>
      <c r="C196">
        <f t="shared" si="17"/>
        <v>0.02900828615429285</v>
      </c>
      <c r="D196">
        <f t="shared" si="20"/>
        <v>108.9733097053066</v>
      </c>
    </row>
    <row r="197" spans="1:4" ht="12.75">
      <c r="A197">
        <f t="shared" si="18"/>
        <v>192</v>
      </c>
      <c r="B197">
        <f t="shared" si="19"/>
        <v>3.7823609439347092</v>
      </c>
      <c r="C197">
        <f t="shared" si="17"/>
        <v>0.028211833326025282</v>
      </c>
      <c r="D197">
        <f t="shared" si="20"/>
        <v>109.00152153863263</v>
      </c>
    </row>
    <row r="198" spans="1:4" ht="12.75">
      <c r="A198">
        <f t="shared" si="18"/>
        <v>193</v>
      </c>
      <c r="B198">
        <f t="shared" si="19"/>
        <v>3.78146425509284</v>
      </c>
      <c r="C198">
        <f t="shared" si="17"/>
        <v>0.027437213433593843</v>
      </c>
      <c r="D198">
        <f t="shared" si="20"/>
        <v>109.02895875206623</v>
      </c>
    </row>
    <row r="199" spans="1:4" ht="12.75">
      <c r="A199">
        <f t="shared" si="18"/>
        <v>194</v>
      </c>
      <c r="B199">
        <f t="shared" si="19"/>
        <v>3.7805925945915106</v>
      </c>
      <c r="C199">
        <f>K_3*B199*D198-K_4*D198</f>
        <v>0.026683829870691955</v>
      </c>
      <c r="D199">
        <f t="shared" si="20"/>
        <v>109.05564258193692</v>
      </c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402"/>
  <sheetViews>
    <sheetView zoomScalePageLayoutView="0" workbookViewId="0" topLeftCell="A1">
      <selection activeCell="F16" sqref="F16"/>
    </sheetView>
  </sheetViews>
  <sheetFormatPr defaultColWidth="9.140625" defaultRowHeight="12.75"/>
  <sheetData>
    <row r="3" spans="1:6" s="3" customFormat="1" ht="12.75">
      <c r="A3" s="10" t="s">
        <v>5</v>
      </c>
      <c r="B3" s="10">
        <v>2</v>
      </c>
      <c r="C3" s="10" t="s">
        <v>18</v>
      </c>
      <c r="D3" s="10">
        <v>0.001</v>
      </c>
      <c r="E3" s="10" t="s">
        <v>10</v>
      </c>
      <c r="F3" s="10">
        <v>4</v>
      </c>
    </row>
    <row r="4" spans="1:6" s="3" customFormat="1" ht="12.75">
      <c r="A4" s="10" t="s">
        <v>16</v>
      </c>
      <c r="B4" s="10">
        <v>159</v>
      </c>
      <c r="C4" s="10" t="s">
        <v>19</v>
      </c>
      <c r="D4" s="10">
        <v>0.03</v>
      </c>
      <c r="E4" s="10" t="s">
        <v>6</v>
      </c>
      <c r="F4" s="10">
        <v>3</v>
      </c>
    </row>
    <row r="5" spans="1:6" s="3" customFormat="1" ht="12.75">
      <c r="A5" s="10" t="s">
        <v>17</v>
      </c>
      <c r="B5" s="10">
        <v>0.001</v>
      </c>
      <c r="C5" s="10" t="s">
        <v>20</v>
      </c>
      <c r="D5" s="10">
        <v>0.01</v>
      </c>
      <c r="E5" s="10"/>
      <c r="F5" s="10"/>
    </row>
    <row r="6" spans="1:6" ht="12.75">
      <c r="A6" s="9"/>
      <c r="B6" s="9"/>
      <c r="C6" s="9"/>
      <c r="D6" s="9"/>
      <c r="E6" s="9"/>
      <c r="F6" s="9"/>
    </row>
    <row r="7" spans="1:6" ht="12.75">
      <c r="A7" s="10" t="s">
        <v>12</v>
      </c>
      <c r="B7" s="10" t="s">
        <v>21</v>
      </c>
      <c r="C7" s="10" t="s">
        <v>14</v>
      </c>
      <c r="D7" s="10" t="s">
        <v>16</v>
      </c>
      <c r="E7" s="10" t="s">
        <v>6</v>
      </c>
      <c r="F7" s="9"/>
    </row>
    <row r="8" spans="1:6" ht="12.75">
      <c r="A8" s="5"/>
      <c r="B8" s="5"/>
      <c r="C8" s="5"/>
      <c r="D8" s="5">
        <f>E_Slow</f>
        <v>159</v>
      </c>
      <c r="E8" s="5">
        <f>Q_Slow</f>
        <v>3</v>
      </c>
      <c r="F8" s="5"/>
    </row>
    <row r="9" spans="1:6" ht="12.75">
      <c r="A9" s="5">
        <v>1</v>
      </c>
      <c r="B9" s="5">
        <f aca="true" t="shared" si="0" ref="B9:B72">J_Slow-K4_Slow*D8-KO_Slow*D8*E8</f>
        <v>-0.06700000000000006</v>
      </c>
      <c r="C9" s="5">
        <f aca="true" t="shared" si="1" ref="C9:C72">K1_Slow*D8*E8-K3_Slow*E8</f>
        <v>0.387</v>
      </c>
      <c r="D9" s="5">
        <f aca="true" t="shared" si="2" ref="D9:D72">D8+B9*DT_Slow</f>
        <v>158.732</v>
      </c>
      <c r="E9" s="5">
        <f aca="true" t="shared" si="3" ref="E9:E72">E8+C9*DT_Slow</f>
        <v>4.548</v>
      </c>
      <c r="F9" s="5"/>
    </row>
    <row r="10" spans="1:6" ht="12.75">
      <c r="A10" s="5">
        <f aca="true" t="shared" si="4" ref="A10:A73">A9+DT_Slow</f>
        <v>5</v>
      </c>
      <c r="B10" s="5">
        <f t="shared" si="0"/>
        <v>-0.30923313600000013</v>
      </c>
      <c r="C10" s="5">
        <f t="shared" si="1"/>
        <v>0.5854731360000001</v>
      </c>
      <c r="D10" s="5">
        <f t="shared" si="2"/>
        <v>157.495067456</v>
      </c>
      <c r="E10" s="5">
        <f t="shared" si="3"/>
        <v>6.889892544</v>
      </c>
      <c r="F10" s="5"/>
    </row>
    <row r="11" spans="1:5" ht="12.75">
      <c r="A11">
        <f t="shared" si="4"/>
        <v>9</v>
      </c>
      <c r="B11">
        <f t="shared" si="0"/>
        <v>-0.6600747655418713</v>
      </c>
      <c r="C11">
        <f t="shared" si="1"/>
        <v>0.8784273146618713</v>
      </c>
      <c r="D11">
        <f t="shared" si="2"/>
        <v>154.8547683938325</v>
      </c>
      <c r="E11">
        <f t="shared" si="3"/>
        <v>10.403601802647486</v>
      </c>
    </row>
    <row r="12" spans="1:5" ht="12.75">
      <c r="A12">
        <f t="shared" si="4"/>
        <v>13</v>
      </c>
      <c r="B12">
        <f t="shared" si="0"/>
        <v>-1.1595950315489598</v>
      </c>
      <c r="C12">
        <f t="shared" si="1"/>
        <v>1.2989392935312103</v>
      </c>
      <c r="D12">
        <f t="shared" si="2"/>
        <v>150.21638826763666</v>
      </c>
      <c r="E12">
        <f t="shared" si="3"/>
        <v>15.599358976772328</v>
      </c>
    </row>
    <row r="13" spans="1:5" ht="12.75">
      <c r="A13">
        <f t="shared" si="4"/>
        <v>17</v>
      </c>
      <c r="B13">
        <f t="shared" si="0"/>
        <v>-1.845443247457442</v>
      </c>
      <c r="C13">
        <f t="shared" si="1"/>
        <v>1.8752985954779056</v>
      </c>
      <c r="D13">
        <f t="shared" si="2"/>
        <v>142.8346152778069</v>
      </c>
      <c r="E13">
        <f t="shared" si="3"/>
        <v>23.10055335868395</v>
      </c>
    </row>
    <row r="14" spans="1:5" ht="12.75">
      <c r="A14">
        <f t="shared" si="4"/>
        <v>21</v>
      </c>
      <c r="B14">
        <f t="shared" si="0"/>
        <v>-2.7279048044701417</v>
      </c>
      <c r="C14">
        <f t="shared" si="1"/>
        <v>2.606542050931554</v>
      </c>
      <c r="D14">
        <f t="shared" si="2"/>
        <v>131.92299605992633</v>
      </c>
      <c r="E14">
        <f t="shared" si="3"/>
        <v>33.52672156241017</v>
      </c>
    </row>
    <row r="15" spans="1:5" ht="12.75">
      <c r="A15">
        <f t="shared" si="4"/>
        <v>25</v>
      </c>
      <c r="B15">
        <f t="shared" si="0"/>
        <v>-3.742175517179347</v>
      </c>
      <c r="C15">
        <f t="shared" si="1"/>
        <v>3.4171439097077787</v>
      </c>
      <c r="D15">
        <f t="shared" si="2"/>
        <v>116.95429399120894</v>
      </c>
      <c r="E15">
        <f t="shared" si="3"/>
        <v>47.19529720124128</v>
      </c>
    </row>
    <row r="16" spans="1:5" ht="12.75">
      <c r="A16">
        <f t="shared" si="4"/>
        <v>29</v>
      </c>
      <c r="B16">
        <f t="shared" si="0"/>
        <v>-4.689235603788543</v>
      </c>
      <c r="C16">
        <f t="shared" si="1"/>
        <v>4.103833747839215</v>
      </c>
      <c r="D16">
        <f t="shared" si="2"/>
        <v>98.19735157605477</v>
      </c>
      <c r="E16">
        <f t="shared" si="3"/>
        <v>63.610632192598146</v>
      </c>
    </row>
    <row r="17" spans="1:5" ht="12.75">
      <c r="A17">
        <f t="shared" si="4"/>
        <v>33</v>
      </c>
      <c r="B17">
        <f t="shared" si="0"/>
        <v>-5.228369129152215</v>
      </c>
      <c r="C17">
        <f t="shared" si="1"/>
        <v>4.338076647613724</v>
      </c>
      <c r="D17">
        <f t="shared" si="2"/>
        <v>77.2838750594459</v>
      </c>
      <c r="E17">
        <f t="shared" si="3"/>
        <v>80.96293878305303</v>
      </c>
    </row>
    <row r="18" spans="1:5" ht="12.75">
      <c r="A18">
        <f t="shared" si="4"/>
        <v>37</v>
      </c>
      <c r="B18">
        <f t="shared" si="0"/>
        <v>-5.029968395949497</v>
      </c>
      <c r="C18">
        <f t="shared" si="1"/>
        <v>3.8282414818634467</v>
      </c>
      <c r="D18">
        <f t="shared" si="2"/>
        <v>57.164001475647915</v>
      </c>
      <c r="E18">
        <f t="shared" si="3"/>
        <v>96.27590471050682</v>
      </c>
    </row>
    <row r="19" spans="1:5" ht="12.75">
      <c r="A19">
        <f t="shared" si="4"/>
        <v>41</v>
      </c>
      <c r="B19">
        <f t="shared" si="0"/>
        <v>-4.075155973697229</v>
      </c>
      <c r="C19">
        <f t="shared" si="1"/>
        <v>2.6152388176255457</v>
      </c>
      <c r="D19">
        <f t="shared" si="2"/>
        <v>40.863377580858995</v>
      </c>
      <c r="E19">
        <f t="shared" si="3"/>
        <v>106.736859981009</v>
      </c>
    </row>
    <row r="20" spans="1:5" ht="12.75">
      <c r="A20">
        <f t="shared" si="4"/>
        <v>45</v>
      </c>
      <c r="B20">
        <f t="shared" si="0"/>
        <v>-2.770262387007839</v>
      </c>
      <c r="C20">
        <f t="shared" si="1"/>
        <v>1.159522811768979</v>
      </c>
      <c r="D20">
        <f t="shared" si="2"/>
        <v>29.78232803282764</v>
      </c>
      <c r="E20">
        <f t="shared" si="3"/>
        <v>111.37495122808492</v>
      </c>
    </row>
    <row r="21" spans="1:5" ht="12.75">
      <c r="A21">
        <f t="shared" si="4"/>
        <v>49</v>
      </c>
      <c r="B21">
        <f t="shared" si="0"/>
        <v>-1.6148286124432811</v>
      </c>
      <c r="C21">
        <f t="shared" si="1"/>
        <v>-0.02424320472754271</v>
      </c>
      <c r="D21">
        <f t="shared" si="2"/>
        <v>23.323013583054514</v>
      </c>
      <c r="E21">
        <f t="shared" si="3"/>
        <v>111.27797840917475</v>
      </c>
    </row>
    <row r="22" spans="1:5" ht="12.75">
      <c r="A22">
        <f t="shared" si="4"/>
        <v>53</v>
      </c>
      <c r="B22">
        <f t="shared" si="0"/>
        <v>-0.828567937762575</v>
      </c>
      <c r="C22">
        <f t="shared" si="1"/>
        <v>-0.7430015503432124</v>
      </c>
      <c r="D22">
        <f t="shared" si="2"/>
        <v>20.008741832004215</v>
      </c>
      <c r="E22">
        <f t="shared" si="3"/>
        <v>108.3059722078019</v>
      </c>
    </row>
    <row r="23" spans="1:5" ht="12.75">
      <c r="A23">
        <f t="shared" si="4"/>
        <v>57</v>
      </c>
      <c r="B23">
        <f t="shared" si="0"/>
        <v>-0.3671536550901737</v>
      </c>
      <c r="C23">
        <f t="shared" si="1"/>
        <v>-1.0821129294639253</v>
      </c>
      <c r="D23">
        <f t="shared" si="2"/>
        <v>18.540127211643522</v>
      </c>
      <c r="E23">
        <f t="shared" si="3"/>
        <v>103.9775204899462</v>
      </c>
    </row>
    <row r="24" spans="1:5" ht="12.75">
      <c r="A24">
        <f t="shared" si="4"/>
        <v>61</v>
      </c>
      <c r="B24">
        <f t="shared" si="0"/>
        <v>-0.11315772915130884</v>
      </c>
      <c r="C24">
        <f t="shared" si="1"/>
        <v>-1.1915691576635123</v>
      </c>
      <c r="D24">
        <f t="shared" si="2"/>
        <v>18.087496295038285</v>
      </c>
      <c r="E24">
        <f t="shared" si="3"/>
        <v>99.21124385929215</v>
      </c>
    </row>
    <row r="25" spans="1:5" ht="12.75">
      <c r="A25">
        <f t="shared" si="4"/>
        <v>65</v>
      </c>
      <c r="B25">
        <f t="shared" si="0"/>
        <v>0.02464203131853049</v>
      </c>
      <c r="C25">
        <f t="shared" si="1"/>
        <v>-1.1818543100476777</v>
      </c>
      <c r="D25">
        <f t="shared" si="2"/>
        <v>18.186064420312405</v>
      </c>
      <c r="E25">
        <f t="shared" si="3"/>
        <v>94.48382661910145</v>
      </c>
    </row>
    <row r="26" spans="1:5" ht="12.75">
      <c r="A26">
        <f t="shared" si="4"/>
        <v>69</v>
      </c>
      <c r="B26">
        <f t="shared" si="0"/>
        <v>0.09985039822426889</v>
      </c>
      <c r="C26">
        <f t="shared" si="1"/>
        <v>-1.1162258410004362</v>
      </c>
      <c r="D26">
        <f t="shared" si="2"/>
        <v>18.58546601320948</v>
      </c>
      <c r="E26">
        <f t="shared" si="3"/>
        <v>90.01892325509971</v>
      </c>
    </row>
    <row r="27" spans="1:5" ht="12.75">
      <c r="A27">
        <f t="shared" si="4"/>
        <v>73</v>
      </c>
      <c r="B27">
        <f t="shared" si="0"/>
        <v>0.14110170116453702</v>
      </c>
      <c r="C27">
        <f t="shared" si="1"/>
        <v>-1.027524058949623</v>
      </c>
      <c r="D27">
        <f t="shared" si="2"/>
        <v>19.149872817867628</v>
      </c>
      <c r="E27">
        <f t="shared" si="3"/>
        <v>85.90882701930121</v>
      </c>
    </row>
    <row r="28" spans="1:5" ht="12.75">
      <c r="A28">
        <f t="shared" si="4"/>
        <v>77</v>
      </c>
      <c r="B28">
        <f t="shared" si="0"/>
        <v>0.16335816046951535</v>
      </c>
      <c r="C28">
        <f t="shared" si="1"/>
        <v>-0.9321216992272279</v>
      </c>
      <c r="D28">
        <f t="shared" si="2"/>
        <v>19.80330545974569</v>
      </c>
      <c r="E28">
        <f t="shared" si="3"/>
        <v>82.1803402223923</v>
      </c>
    </row>
    <row r="29" spans="1:5" ht="12.75">
      <c r="A29">
        <f t="shared" si="4"/>
        <v>81</v>
      </c>
      <c r="B29">
        <f t="shared" si="0"/>
        <v>0.17452456519268322</v>
      </c>
      <c r="C29">
        <f t="shared" si="1"/>
        <v>-0.837967826461909</v>
      </c>
      <c r="D29">
        <f t="shared" si="2"/>
        <v>20.50140372051642</v>
      </c>
      <c r="E29">
        <f t="shared" si="3"/>
        <v>78.82846891654467</v>
      </c>
    </row>
    <row r="30" spans="1:5" ht="12.75">
      <c r="A30">
        <f t="shared" si="4"/>
        <v>85</v>
      </c>
      <c r="B30">
        <f t="shared" si="0"/>
        <v>0.1788916968665737</v>
      </c>
      <c r="C30">
        <f t="shared" si="1"/>
        <v>-0.7487598015680779</v>
      </c>
      <c r="D30">
        <f t="shared" si="2"/>
        <v>21.216970507982715</v>
      </c>
      <c r="E30">
        <f t="shared" si="3"/>
        <v>75.83342971027236</v>
      </c>
    </row>
    <row r="31" spans="1:5" ht="12.75">
      <c r="A31">
        <f t="shared" si="4"/>
        <v>89</v>
      </c>
      <c r="B31">
        <f t="shared" si="0"/>
        <v>0.17887465323814378</v>
      </c>
      <c r="C31">
        <f t="shared" si="1"/>
        <v>-0.6660472496261416</v>
      </c>
      <c r="D31">
        <f t="shared" si="2"/>
        <v>21.93246912093529</v>
      </c>
      <c r="E31">
        <f t="shared" si="3"/>
        <v>73.16924071176778</v>
      </c>
    </row>
    <row r="32" spans="1:5" ht="12.75">
      <c r="A32">
        <f t="shared" si="4"/>
        <v>93</v>
      </c>
      <c r="B32">
        <f t="shared" si="0"/>
        <v>0.17589319627751876</v>
      </c>
      <c r="C32">
        <f t="shared" si="1"/>
        <v>-0.5902951088399053</v>
      </c>
      <c r="D32">
        <f t="shared" si="2"/>
        <v>22.636041906045367</v>
      </c>
      <c r="E32">
        <f t="shared" si="3"/>
        <v>70.80806027640816</v>
      </c>
    </row>
    <row r="33" spans="1:5" ht="12.75">
      <c r="A33">
        <f t="shared" si="4"/>
        <v>97</v>
      </c>
      <c r="B33">
        <f t="shared" si="0"/>
        <v>0.17082536123698522</v>
      </c>
      <c r="C33">
        <f t="shared" si="1"/>
        <v>-0.5214275885896835</v>
      </c>
      <c r="D33">
        <f t="shared" si="2"/>
        <v>23.319343350993307</v>
      </c>
      <c r="E33">
        <f t="shared" si="3"/>
        <v>68.72234992204942</v>
      </c>
    </row>
    <row r="34" spans="1:5" ht="12.75">
      <c r="A34">
        <f t="shared" si="4"/>
        <v>101</v>
      </c>
      <c r="B34">
        <f t="shared" si="0"/>
        <v>0.1642464927706886</v>
      </c>
      <c r="C34">
        <f t="shared" si="1"/>
        <v>-0.4591104239421042</v>
      </c>
      <c r="D34">
        <f t="shared" si="2"/>
        <v>23.97632932207606</v>
      </c>
      <c r="E34">
        <f t="shared" si="3"/>
        <v>66.885908226281</v>
      </c>
    </row>
    <row r="35" spans="1:5" ht="12.75">
      <c r="A35">
        <f t="shared" si="4"/>
        <v>105</v>
      </c>
      <c r="B35">
        <f t="shared" si="0"/>
        <v>0.15655814413976987</v>
      </c>
      <c r="C35">
        <f t="shared" si="1"/>
        <v>-0.4028986841489606</v>
      </c>
      <c r="D35">
        <f t="shared" si="2"/>
        <v>24.60256189863514</v>
      </c>
      <c r="E35">
        <f t="shared" si="3"/>
        <v>65.27431348968516</v>
      </c>
    </row>
    <row r="36" spans="1:5" ht="12.75">
      <c r="A36">
        <f t="shared" si="4"/>
        <v>109</v>
      </c>
      <c r="B36">
        <f t="shared" si="0"/>
        <v>0.14805904299275485</v>
      </c>
      <c r="C36">
        <f t="shared" si="1"/>
        <v>-0.3523140666696609</v>
      </c>
      <c r="D36">
        <f t="shared" si="2"/>
        <v>25.19479807060616</v>
      </c>
      <c r="E36">
        <f t="shared" si="3"/>
        <v>63.86505722300651</v>
      </c>
    </row>
    <row r="37" spans="1:5" ht="12.75">
      <c r="A37">
        <f t="shared" si="4"/>
        <v>113</v>
      </c>
      <c r="B37">
        <f t="shared" si="0"/>
        <v>0.13898479879258185</v>
      </c>
      <c r="C37">
        <f t="shared" si="1"/>
        <v>-0.3068844961888386</v>
      </c>
      <c r="D37">
        <f t="shared" si="2"/>
        <v>25.75073726577649</v>
      </c>
      <c r="E37">
        <f t="shared" si="3"/>
        <v>62.63751923825116</v>
      </c>
    </row>
    <row r="38" spans="1:5" ht="12.75">
      <c r="A38">
        <f t="shared" si="4"/>
        <v>117</v>
      </c>
      <c r="B38">
        <f t="shared" si="0"/>
        <v>0.129530326458009</v>
      </c>
      <c r="C38">
        <f t="shared" si="1"/>
        <v>-0.2661632762633086</v>
      </c>
      <c r="D38">
        <f t="shared" si="2"/>
        <v>26.268858571608526</v>
      </c>
      <c r="E38">
        <f t="shared" si="3"/>
        <v>61.57286613319793</v>
      </c>
    </row>
    <row r="39" spans="1:5" ht="12.75">
      <c r="A39">
        <f t="shared" si="4"/>
        <v>121</v>
      </c>
      <c r="B39">
        <f t="shared" si="0"/>
        <v>0.11986250198235404</v>
      </c>
      <c r="C39">
        <f t="shared" si="1"/>
        <v>-0.22973707169437696</v>
      </c>
      <c r="D39">
        <f t="shared" si="2"/>
        <v>26.74830857953794</v>
      </c>
      <c r="E39">
        <f t="shared" si="3"/>
        <v>60.65391784642042</v>
      </c>
    </row>
    <row r="40" spans="1:5" ht="12.75">
      <c r="A40">
        <f t="shared" si="4"/>
        <v>125</v>
      </c>
      <c r="B40">
        <f t="shared" si="0"/>
        <v>0.11012720309062396</v>
      </c>
      <c r="C40">
        <f t="shared" si="1"/>
        <v>-0.19722782427861585</v>
      </c>
      <c r="D40">
        <f t="shared" si="2"/>
        <v>27.188817391900436</v>
      </c>
      <c r="E40">
        <f t="shared" si="3"/>
        <v>59.86500654930596</v>
      </c>
    </row>
    <row r="41" spans="1:5" ht="12.75">
      <c r="A41">
        <f t="shared" si="4"/>
        <v>129</v>
      </c>
      <c r="B41">
        <f t="shared" si="0"/>
        <v>0.10045309484699216</v>
      </c>
      <c r="C41">
        <f t="shared" si="1"/>
        <v>-0.16829146524517524</v>
      </c>
      <c r="D41">
        <f t="shared" si="2"/>
        <v>27.590629771288405</v>
      </c>
      <c r="E41">
        <f t="shared" si="3"/>
        <v>59.19184068832526</v>
      </c>
    </row>
    <row r="42" spans="1:5" ht="12.75">
      <c r="A42">
        <f t="shared" si="4"/>
        <v>133</v>
      </c>
      <c r="B42">
        <f t="shared" si="0"/>
        <v>0.09095354037444858</v>
      </c>
      <c r="C42">
        <f t="shared" si="1"/>
        <v>-0.14261505873709024</v>
      </c>
      <c r="D42">
        <f t="shared" si="2"/>
        <v>27.954443932786198</v>
      </c>
      <c r="E42">
        <f t="shared" si="3"/>
        <v>58.621380453376894</v>
      </c>
    </row>
    <row r="43" spans="1:5" ht="12.75">
      <c r="A43">
        <f t="shared" si="4"/>
        <v>137</v>
      </c>
      <c r="B43">
        <f t="shared" si="0"/>
        <v>0.08172746752568472</v>
      </c>
      <c r="C43">
        <f t="shared" si="1"/>
        <v>-0.11991332045485348</v>
      </c>
      <c r="D43">
        <f t="shared" si="2"/>
        <v>28.281353802888937</v>
      </c>
      <c r="E43">
        <f t="shared" si="3"/>
        <v>58.14172717155748</v>
      </c>
    </row>
    <row r="44" spans="1:5" ht="12.75">
      <c r="A44">
        <f t="shared" si="4"/>
        <v>141</v>
      </c>
      <c r="B44">
        <f t="shared" si="0"/>
        <v>0.0728597051212525</v>
      </c>
      <c r="C44">
        <f t="shared" si="1"/>
        <v>-0.09992505829686626</v>
      </c>
      <c r="D44">
        <f t="shared" si="2"/>
        <v>28.572792623373946</v>
      </c>
      <c r="E44">
        <f t="shared" si="3"/>
        <v>57.74202693837001</v>
      </c>
    </row>
    <row r="45" spans="1:5" ht="12.75">
      <c r="A45">
        <f t="shared" si="4"/>
        <v>145</v>
      </c>
      <c r="B45">
        <f t="shared" si="0"/>
        <v>0.06442111240294213</v>
      </c>
      <c r="C45">
        <f t="shared" si="1"/>
        <v>-0.08240984678778185</v>
      </c>
      <c r="D45">
        <f t="shared" si="2"/>
        <v>28.830477072985715</v>
      </c>
      <c r="E45">
        <f t="shared" si="3"/>
        <v>57.412387551218885</v>
      </c>
    </row>
    <row r="46" spans="1:5" ht="12.75">
      <c r="A46">
        <f t="shared" si="4"/>
        <v>149</v>
      </c>
      <c r="B46">
        <f t="shared" si="0"/>
        <v>0.056468706269356295</v>
      </c>
      <c r="C46">
        <f t="shared" si="1"/>
        <v>-0.06714510353577996</v>
      </c>
      <c r="D46">
        <f t="shared" si="2"/>
        <v>29.05635189806314</v>
      </c>
      <c r="E46">
        <f t="shared" si="3"/>
        <v>57.14380713707577</v>
      </c>
    </row>
    <row r="47" spans="1:5" ht="12.75">
      <c r="A47">
        <f t="shared" si="4"/>
        <v>153</v>
      </c>
      <c r="B47">
        <f t="shared" si="0"/>
        <v>0.049045912049442864</v>
      </c>
      <c r="C47">
        <f t="shared" si="1"/>
        <v>-0.053923645142347265</v>
      </c>
      <c r="D47">
        <f t="shared" si="2"/>
        <v>29.252535546260912</v>
      </c>
      <c r="E47">
        <f t="shared" si="3"/>
        <v>56.92811255650638</v>
      </c>
    </row>
    <row r="48" spans="1:5" ht="12.75">
      <c r="A48">
        <f t="shared" si="4"/>
        <v>157</v>
      </c>
      <c r="B48">
        <f t="shared" si="0"/>
        <v>0.04218300839664613</v>
      </c>
      <c r="C48">
        <f t="shared" si="1"/>
        <v>-0.04255174055444644</v>
      </c>
      <c r="D48">
        <f t="shared" si="2"/>
        <v>29.421267579847495</v>
      </c>
      <c r="E48">
        <f t="shared" si="3"/>
        <v>56.757905594288594</v>
      </c>
    </row>
    <row r="49" spans="1:5" ht="12.75">
      <c r="A49">
        <f t="shared" si="4"/>
        <v>161</v>
      </c>
      <c r="B49">
        <f t="shared" si="0"/>
        <v>0.035897796440237384</v>
      </c>
      <c r="C49">
        <f t="shared" si="1"/>
        <v>-0.032847640067370065</v>
      </c>
      <c r="D49">
        <f t="shared" si="2"/>
        <v>29.564858765608445</v>
      </c>
      <c r="E49">
        <f t="shared" si="3"/>
        <v>56.626515034019114</v>
      </c>
    </row>
    <row r="50" spans="1:5" ht="12.75">
      <c r="A50">
        <f t="shared" si="4"/>
        <v>165</v>
      </c>
      <c r="B50">
        <f t="shared" si="0"/>
        <v>0.03019649297453708</v>
      </c>
      <c r="C50">
        <f t="shared" si="1"/>
        <v>-0.024640531651195063</v>
      </c>
      <c r="D50">
        <f t="shared" si="2"/>
        <v>29.685644737506593</v>
      </c>
      <c r="E50">
        <f t="shared" si="3"/>
        <v>56.52795290741433</v>
      </c>
    </row>
    <row r="51" spans="1:5" ht="12.75">
      <c r="A51">
        <f t="shared" si="4"/>
        <v>169</v>
      </c>
      <c r="B51">
        <f t="shared" si="0"/>
        <v>0.025074824876929247</v>
      </c>
      <c r="C51">
        <f t="shared" si="1"/>
        <v>-0.01776985947442511</v>
      </c>
      <c r="D51">
        <f t="shared" si="2"/>
        <v>29.78594403701431</v>
      </c>
      <c r="E51">
        <f t="shared" si="3"/>
        <v>56.45687346951663</v>
      </c>
    </row>
    <row r="52" spans="1:5" ht="12.75">
      <c r="A52">
        <f t="shared" si="4"/>
        <v>173</v>
      </c>
      <c r="B52">
        <f t="shared" si="0"/>
        <v>0.02051928596203667</v>
      </c>
      <c r="C52">
        <f t="shared" si="1"/>
        <v>-0.012084930417678663</v>
      </c>
      <c r="D52">
        <f t="shared" si="2"/>
        <v>29.868021180862456</v>
      </c>
      <c r="E52">
        <f t="shared" si="3"/>
        <v>56.408533747845915</v>
      </c>
    </row>
    <row r="53" spans="1:5" ht="12.75">
      <c r="A53">
        <f t="shared" si="4"/>
        <v>177</v>
      </c>
      <c r="B53">
        <f t="shared" si="0"/>
        <v>0.016508507429318975</v>
      </c>
      <c r="C53">
        <f t="shared" si="1"/>
        <v>-0.007444731673320826</v>
      </c>
      <c r="D53">
        <f t="shared" si="2"/>
        <v>29.934055210579732</v>
      </c>
      <c r="E53">
        <f t="shared" si="3"/>
        <v>56.37875482115263</v>
      </c>
    </row>
    <row r="54" spans="1:5" ht="12.75">
      <c r="A54">
        <f t="shared" si="4"/>
        <v>181</v>
      </c>
      <c r="B54">
        <f t="shared" si="0"/>
        <v>0.013014688374081373</v>
      </c>
      <c r="C54">
        <f t="shared" si="1"/>
        <v>-0.0037178851144576974</v>
      </c>
      <c r="D54">
        <f t="shared" si="2"/>
        <v>29.986113964076058</v>
      </c>
      <c r="E54">
        <f t="shared" si="3"/>
        <v>56.3638832806948</v>
      </c>
    </row>
    <row r="55" spans="1:5" ht="12.75">
      <c r="A55">
        <f t="shared" si="4"/>
        <v>185</v>
      </c>
      <c r="B55">
        <f t="shared" si="0"/>
        <v>0.01000503284644405</v>
      </c>
      <c r="C55">
        <f t="shared" si="1"/>
        <v>-0.0007826709080487326</v>
      </c>
      <c r="D55">
        <f t="shared" si="2"/>
        <v>30.026134095461835</v>
      </c>
      <c r="E55">
        <f t="shared" si="3"/>
        <v>56.36075259706261</v>
      </c>
    </row>
    <row r="56" spans="1:5" ht="12.75">
      <c r="A56">
        <f t="shared" si="4"/>
        <v>189</v>
      </c>
      <c r="B56">
        <f t="shared" si="0"/>
        <v>0.007443143844830802</v>
      </c>
      <c r="C56">
        <f t="shared" si="1"/>
        <v>0.0014729372886725933</v>
      </c>
      <c r="D56">
        <f t="shared" si="2"/>
        <v>30.055906670841157</v>
      </c>
      <c r="E56">
        <f t="shared" si="3"/>
        <v>56.3666443462173</v>
      </c>
    </row>
    <row r="57" spans="1:5" ht="12.75">
      <c r="A57">
        <f t="shared" si="4"/>
        <v>193</v>
      </c>
      <c r="B57">
        <f t="shared" si="0"/>
        <v>0.005290331473184917</v>
      </c>
      <c r="C57">
        <f t="shared" si="1"/>
        <v>0.00315127143188465</v>
      </c>
      <c r="D57">
        <f t="shared" si="2"/>
        <v>30.077067996733895</v>
      </c>
      <c r="E57">
        <f t="shared" si="3"/>
        <v>56.379249431944835</v>
      </c>
    </row>
    <row r="58" spans="1:5" ht="12.75">
      <c r="A58">
        <f t="shared" si="4"/>
        <v>197</v>
      </c>
      <c r="B58">
        <f t="shared" si="0"/>
        <v>0.0035068012632355483</v>
      </c>
      <c r="C58">
        <f t="shared" si="1"/>
        <v>0.004345035811080589</v>
      </c>
      <c r="D58">
        <f t="shared" si="2"/>
        <v>30.091095201786835</v>
      </c>
      <c r="E58">
        <f t="shared" si="3"/>
        <v>56.39662957518916</v>
      </c>
    </row>
    <row r="59" spans="1:5" ht="12.75">
      <c r="A59">
        <f t="shared" si="4"/>
        <v>201</v>
      </c>
      <c r="B59">
        <f t="shared" si="0"/>
        <v>0.0020526983752076067</v>
      </c>
      <c r="C59">
        <f t="shared" si="1"/>
        <v>0.0051374623512494555</v>
      </c>
      <c r="D59">
        <f t="shared" si="2"/>
        <v>30.099305995287665</v>
      </c>
      <c r="E59">
        <f t="shared" si="3"/>
        <v>56.41717942459416</v>
      </c>
    </row>
    <row r="60" spans="1:5" ht="12.75">
      <c r="A60">
        <f t="shared" si="4"/>
        <v>205</v>
      </c>
      <c r="B60">
        <f t="shared" si="0"/>
        <v>0.0008889931552165109</v>
      </c>
      <c r="C60">
        <f t="shared" si="1"/>
        <v>0.0056025641540820015</v>
      </c>
      <c r="D60">
        <f t="shared" si="2"/>
        <v>30.10286196790853</v>
      </c>
      <c r="E60">
        <f t="shared" si="3"/>
        <v>56.439589681210485</v>
      </c>
    </row>
    <row r="61" spans="1:5" ht="12.75">
      <c r="A61">
        <f t="shared" si="4"/>
        <v>209</v>
      </c>
      <c r="B61">
        <f t="shared" si="0"/>
        <v>-2.1797377959487108E-05</v>
      </c>
      <c r="C61">
        <f t="shared" si="1"/>
        <v>0.005805487262559472</v>
      </c>
      <c r="D61">
        <f t="shared" si="2"/>
        <v>30.102774778396693</v>
      </c>
      <c r="E61">
        <f t="shared" si="3"/>
        <v>56.462811630260724</v>
      </c>
    </row>
    <row r="62" spans="1:5" ht="12.75">
      <c r="A62">
        <f t="shared" si="4"/>
        <v>213</v>
      </c>
      <c r="B62">
        <f t="shared" si="0"/>
        <v>-0.0007150496447430044</v>
      </c>
      <c r="C62">
        <f t="shared" si="1"/>
        <v>0.00580295295295441</v>
      </c>
      <c r="D62">
        <f t="shared" si="2"/>
        <v>30.09991457981772</v>
      </c>
      <c r="E62">
        <f t="shared" si="3"/>
        <v>56.48602344207254</v>
      </c>
    </row>
    <row r="63" spans="1:5" ht="12.75">
      <c r="A63">
        <f t="shared" si="4"/>
        <v>217</v>
      </c>
      <c r="B63">
        <f t="shared" si="0"/>
        <v>-0.0012236263581419937</v>
      </c>
      <c r="C63">
        <f t="shared" si="1"/>
        <v>0.0056437772977886436</v>
      </c>
      <c r="D63">
        <f t="shared" si="2"/>
        <v>30.095020074385154</v>
      </c>
      <c r="E63">
        <f t="shared" si="3"/>
        <v>56.508598551263695</v>
      </c>
    </row>
    <row r="64" spans="1:5" ht="12.75">
      <c r="A64">
        <f t="shared" si="4"/>
        <v>221</v>
      </c>
      <c r="B64">
        <f t="shared" si="0"/>
        <v>-0.001577608519504281</v>
      </c>
      <c r="C64">
        <f t="shared" si="1"/>
        <v>0.005369451237741796</v>
      </c>
      <c r="D64">
        <f t="shared" si="2"/>
        <v>30.088709640307137</v>
      </c>
      <c r="E64">
        <f t="shared" si="3"/>
        <v>56.530076356214664</v>
      </c>
    </row>
    <row r="65" spans="1:5" ht="12.75">
      <c r="A65">
        <f t="shared" si="4"/>
        <v>225</v>
      </c>
      <c r="B65">
        <f t="shared" si="0"/>
        <v>-0.0018041498296061942</v>
      </c>
      <c r="C65">
        <f t="shared" si="1"/>
        <v>0.005014762740094936</v>
      </c>
      <c r="D65">
        <f t="shared" si="2"/>
        <v>30.08149304098871</v>
      </c>
      <c r="E65">
        <f t="shared" si="3"/>
        <v>56.55013540717504</v>
      </c>
    </row>
    <row r="66" spans="1:5" ht="12.75">
      <c r="A66">
        <f t="shared" si="4"/>
        <v>229</v>
      </c>
      <c r="B66">
        <f t="shared" si="0"/>
        <v>-0.0019274351277924762</v>
      </c>
      <c r="C66">
        <f t="shared" si="1"/>
        <v>0.004608442502654242</v>
      </c>
      <c r="D66">
        <f t="shared" si="2"/>
        <v>30.07378330047754</v>
      </c>
      <c r="E66">
        <f t="shared" si="3"/>
        <v>56.56856917718566</v>
      </c>
    </row>
    <row r="67" spans="1:5" ht="12.75">
      <c r="A67">
        <f t="shared" si="4"/>
        <v>233</v>
      </c>
      <c r="B67">
        <f t="shared" si="0"/>
        <v>-0.0019687240575301246</v>
      </c>
      <c r="C67">
        <f t="shared" si="1"/>
        <v>0.004173815737185116</v>
      </c>
      <c r="D67">
        <f t="shared" si="2"/>
        <v>30.06590840424742</v>
      </c>
      <c r="E67">
        <f t="shared" si="3"/>
        <v>56.585264440134395</v>
      </c>
    </row>
    <row r="68" spans="1:5" ht="12.75">
      <c r="A68">
        <f t="shared" si="4"/>
        <v>237</v>
      </c>
      <c r="B68">
        <f t="shared" si="0"/>
        <v>-0.0019464617296736098</v>
      </c>
      <c r="C68">
        <f t="shared" si="1"/>
        <v>0.0037294444831674767</v>
      </c>
      <c r="D68">
        <f t="shared" si="2"/>
        <v>30.058122557328726</v>
      </c>
      <c r="E68">
        <f t="shared" si="3"/>
        <v>56.60018221806706</v>
      </c>
    </row>
    <row r="69" spans="1:5" ht="12.75">
      <c r="A69">
        <f t="shared" si="4"/>
        <v>241</v>
      </c>
      <c r="B69">
        <f t="shared" si="0"/>
        <v>-0.0018764394510852878</v>
      </c>
      <c r="C69">
        <f t="shared" si="1"/>
        <v>0.0032897473357862417</v>
      </c>
      <c r="D69">
        <f t="shared" si="2"/>
        <v>30.050616799524384</v>
      </c>
      <c r="E69">
        <f t="shared" si="3"/>
        <v>56.61334120741021</v>
      </c>
    </row>
    <row r="70" spans="1:5" ht="12.75">
      <c r="A70">
        <f t="shared" si="4"/>
        <v>245</v>
      </c>
      <c r="B70">
        <f t="shared" si="0"/>
        <v>-0.0017719903598512055</v>
      </c>
      <c r="C70">
        <f t="shared" si="1"/>
        <v>0.0028655861423010354</v>
      </c>
      <c r="D70">
        <f t="shared" si="2"/>
        <v>30.04352883808498</v>
      </c>
      <c r="E70">
        <f t="shared" si="3"/>
        <v>56.62480355197941</v>
      </c>
    </row>
    <row r="71" spans="1:5" ht="12.75">
      <c r="A71">
        <f t="shared" si="4"/>
        <v>249</v>
      </c>
      <c r="B71">
        <f t="shared" si="0"/>
        <v>-0.0016442068456403724</v>
      </c>
      <c r="C71">
        <f t="shared" si="1"/>
        <v>0.0024648119054082596</v>
      </c>
      <c r="D71">
        <f t="shared" si="2"/>
        <v>30.03695201070242</v>
      </c>
      <c r="E71">
        <f t="shared" si="3"/>
        <v>56.634662799601045</v>
      </c>
    </row>
    <row r="72" spans="1:5" ht="12.75">
      <c r="A72">
        <f t="shared" si="4"/>
        <v>253</v>
      </c>
      <c r="B72">
        <f t="shared" si="0"/>
        <v>-0.0015021687609546586</v>
      </c>
      <c r="C72">
        <f t="shared" si="1"/>
        <v>0.0020927646658990273</v>
      </c>
      <c r="D72">
        <f t="shared" si="2"/>
        <v>30.030943335658602</v>
      </c>
      <c r="E72">
        <f t="shared" si="3"/>
        <v>56.643033858264644</v>
      </c>
    </row>
    <row r="73" spans="1:5" ht="12.75">
      <c r="A73">
        <f t="shared" si="4"/>
        <v>257</v>
      </c>
      <c r="B73">
        <f aca="true" t="shared" si="5" ref="B73:B136">J_Slow-K4_Slow*D72-KO_Slow*D72*E72</f>
        <v>-0.0013531735139233891</v>
      </c>
      <c r="C73">
        <f aca="true" t="shared" si="6" ref="C73:C136">K1_Slow*D72*E72-K3_Slow*E72</f>
        <v>0.0017527244093979988</v>
      </c>
      <c r="D73">
        <f aca="true" t="shared" si="7" ref="D73:D136">D72+B73*DT_Slow</f>
        <v>30.02553064160291</v>
      </c>
      <c r="E73">
        <f aca="true" t="shared" si="8" ref="E73:E136">E72+C73*DT_Slow</f>
        <v>56.650044755902236</v>
      </c>
    </row>
    <row r="74" spans="1:5" ht="12.75">
      <c r="A74">
        <f aca="true" t="shared" si="9" ref="A74:A137">A73+DT_Slow</f>
        <v>261</v>
      </c>
      <c r="B74">
        <f t="shared" si="5"/>
        <v>-0.0012029610825481374</v>
      </c>
      <c r="C74">
        <f t="shared" si="6"/>
        <v>0.0014463119894518872</v>
      </c>
      <c r="D74">
        <f t="shared" si="7"/>
        <v>30.020718797272718</v>
      </c>
      <c r="E74">
        <f t="shared" si="8"/>
        <v>56.655830003860046</v>
      </c>
    </row>
    <row r="75" spans="1:5" ht="12.75">
      <c r="A75">
        <f t="shared" si="9"/>
        <v>265</v>
      </c>
      <c r="B75">
        <f t="shared" si="5"/>
        <v>-0.0010559287446960663</v>
      </c>
      <c r="C75">
        <f t="shared" si="6"/>
        <v>0.0011738406561676573</v>
      </c>
      <c r="D75">
        <f t="shared" si="7"/>
        <v>30.016495082293932</v>
      </c>
      <c r="E75">
        <f t="shared" si="8"/>
        <v>56.66052536648472</v>
      </c>
    </row>
    <row r="76" spans="1:5" ht="12.75">
      <c r="A76">
        <f t="shared" si="9"/>
        <v>269</v>
      </c>
      <c r="B76">
        <f t="shared" si="5"/>
        <v>-0.0009153318462185034</v>
      </c>
      <c r="C76">
        <f t="shared" si="6"/>
        <v>0.000934620028737676</v>
      </c>
      <c r="D76">
        <f t="shared" si="7"/>
        <v>30.01283375490906</v>
      </c>
      <c r="E76">
        <f t="shared" si="8"/>
        <v>56.66426384659967</v>
      </c>
    </row>
    <row r="77" spans="1:5" ht="12.75">
      <c r="A77">
        <f t="shared" si="9"/>
        <v>273</v>
      </c>
      <c r="B77">
        <f t="shared" si="5"/>
        <v>-0.0007834682213903044</v>
      </c>
      <c r="C77">
        <f t="shared" si="6"/>
        <v>0.0007272152743096338</v>
      </c>
      <c r="D77">
        <f t="shared" si="7"/>
        <v>30.009699882023497</v>
      </c>
      <c r="E77">
        <f t="shared" si="8"/>
        <v>56.667172707696906</v>
      </c>
    </row>
    <row r="78" spans="1:5" ht="12.75">
      <c r="A78">
        <f t="shared" si="9"/>
        <v>277</v>
      </c>
      <c r="B78">
        <f t="shared" si="5"/>
        <v>-0.0006618449410118465</v>
      </c>
      <c r="C78">
        <f t="shared" si="6"/>
        <v>0.0005496648898697387</v>
      </c>
      <c r="D78">
        <f t="shared" si="7"/>
        <v>30.007052502259448</v>
      </c>
      <c r="E78">
        <f t="shared" si="8"/>
        <v>56.66937136725639</v>
      </c>
    </row>
    <row r="79" spans="1:5" ht="12.75">
      <c r="A79">
        <f t="shared" si="9"/>
        <v>281</v>
      </c>
      <c r="B79">
        <f t="shared" si="5"/>
        <v>-0.0005513269098953444</v>
      </c>
      <c r="C79">
        <f t="shared" si="6"/>
        <v>0.0003996608696090753</v>
      </c>
      <c r="D79">
        <f t="shared" si="7"/>
        <v>30.004847194619867</v>
      </c>
      <c r="E79">
        <f t="shared" si="8"/>
        <v>56.67097001073483</v>
      </c>
    </row>
    <row r="80" spans="1:5" ht="12.75">
      <c r="A80">
        <f t="shared" si="9"/>
        <v>285</v>
      </c>
      <c r="B80">
        <f t="shared" si="5"/>
        <v>-0.0004522674891820344</v>
      </c>
      <c r="C80">
        <f t="shared" si="6"/>
        <v>0.00027469522093870324</v>
      </c>
      <c r="D80">
        <f t="shared" si="7"/>
        <v>30.00303812466314</v>
      </c>
      <c r="E80">
        <f t="shared" si="8"/>
        <v>56.672068791618585</v>
      </c>
    </row>
    <row r="81" spans="1:5" ht="12.75">
      <c r="A81">
        <f t="shared" si="9"/>
        <v>289</v>
      </c>
      <c r="B81">
        <f t="shared" si="5"/>
        <v>-0.00036462180509588826</v>
      </c>
      <c r="C81">
        <f t="shared" si="6"/>
        <v>0.00017217680990699868</v>
      </c>
      <c r="D81">
        <f t="shared" si="7"/>
        <v>30.001579637442756</v>
      </c>
      <c r="E81">
        <f t="shared" si="8"/>
        <v>56.67275749885821</v>
      </c>
    </row>
    <row r="82" spans="1:5" ht="12.75">
      <c r="A82">
        <f t="shared" si="9"/>
        <v>293</v>
      </c>
      <c r="B82">
        <f t="shared" si="5"/>
        <v>-0.00028804374990309967</v>
      </c>
      <c r="C82">
        <f t="shared" si="6"/>
        <v>8.952240972948111E-05</v>
      </c>
      <c r="D82">
        <f t="shared" si="7"/>
        <v>30.00042746244314</v>
      </c>
      <c r="E82">
        <f t="shared" si="8"/>
        <v>56.673115588497126</v>
      </c>
    </row>
    <row r="83" spans="1:5" ht="12.75">
      <c r="A83">
        <f t="shared" si="9"/>
        <v>297</v>
      </c>
      <c r="B83">
        <f t="shared" si="5"/>
        <v>-0.00022196790779505093</v>
      </c>
      <c r="C83">
        <f t="shared" si="6"/>
        <v>2.4225628449947578E-05</v>
      </c>
      <c r="D83">
        <f t="shared" si="7"/>
        <v>29.999539590811963</v>
      </c>
      <c r="E83">
        <f t="shared" si="8"/>
        <v>56.67321249101093</v>
      </c>
    </row>
    <row r="84" spans="1:5" ht="12.75">
      <c r="A84">
        <f t="shared" si="9"/>
        <v>301</v>
      </c>
      <c r="B84">
        <f t="shared" si="5"/>
        <v>-0.00016567777070108924</v>
      </c>
      <c r="C84">
        <f t="shared" si="6"/>
        <v>-2.6092867746463355E-05</v>
      </c>
      <c r="D84">
        <f t="shared" si="7"/>
        <v>29.99887687972916</v>
      </c>
      <c r="E84">
        <f t="shared" si="8"/>
        <v>56.67310811953995</v>
      </c>
    </row>
    <row r="85" spans="1:5" ht="12.75">
      <c r="A85">
        <f t="shared" si="9"/>
        <v>305</v>
      </c>
      <c r="B85">
        <f t="shared" si="5"/>
        <v>-0.0001183616669495624</v>
      </c>
      <c r="C85">
        <f t="shared" si="6"/>
        <v>-6.365071654035326E-05</v>
      </c>
      <c r="D85">
        <f t="shared" si="7"/>
        <v>29.998403433061362</v>
      </c>
      <c r="E85">
        <f t="shared" si="8"/>
        <v>56.67285351667378</v>
      </c>
    </row>
    <row r="86" spans="1:5" ht="12.75">
      <c r="A86">
        <f t="shared" si="9"/>
        <v>309</v>
      </c>
      <c r="B86">
        <f t="shared" si="5"/>
        <v>-7.91578265844084E-05</v>
      </c>
      <c r="C86">
        <f t="shared" si="6"/>
        <v>-9.048200424266462E-05</v>
      </c>
      <c r="D86">
        <f t="shared" si="7"/>
        <v>29.998086801755026</v>
      </c>
      <c r="E86">
        <f t="shared" si="8"/>
        <v>56.67249158865681</v>
      </c>
    </row>
    <row r="87" spans="1:5" ht="12.75">
      <c r="A87">
        <f t="shared" si="9"/>
        <v>313</v>
      </c>
      <c r="B87">
        <f t="shared" si="5"/>
        <v>-4.718996580876933E-05</v>
      </c>
      <c r="C87">
        <f t="shared" si="6"/>
        <v>-0.00010842571144564772</v>
      </c>
      <c r="D87">
        <f t="shared" si="7"/>
        <v>29.99789804189179</v>
      </c>
      <c r="E87">
        <f t="shared" si="8"/>
        <v>56.67205788581103</v>
      </c>
    </row>
    <row r="88" spans="1:5" ht="12.75">
      <c r="A88">
        <f t="shared" si="9"/>
        <v>317</v>
      </c>
      <c r="B88">
        <f t="shared" si="5"/>
        <v>-2.1594701666849403E-05</v>
      </c>
      <c r="C88">
        <f t="shared" si="6"/>
        <v>-0.00011912229158195231</v>
      </c>
      <c r="D88">
        <f t="shared" si="7"/>
        <v>29.997811663085123</v>
      </c>
      <c r="E88">
        <f t="shared" si="8"/>
        <v>56.6715813966447</v>
      </c>
    </row>
    <row r="89" spans="1:5" ht="12.75">
      <c r="A89">
        <f t="shared" si="9"/>
        <v>321</v>
      </c>
      <c r="B89">
        <f t="shared" si="5"/>
        <v>-1.5420165975221778E-06</v>
      </c>
      <c r="C89">
        <f t="shared" si="6"/>
        <v>-0.00012401651359450483</v>
      </c>
      <c r="D89">
        <f t="shared" si="7"/>
        <v>29.99780549501873</v>
      </c>
      <c r="E89">
        <f t="shared" si="8"/>
        <v>56.671085330590316</v>
      </c>
    </row>
    <row r="90" spans="1:5" ht="12.75">
      <c r="A90">
        <f t="shared" si="9"/>
        <v>325</v>
      </c>
      <c r="B90">
        <f t="shared" si="5"/>
        <v>1.3750111155008682E-05</v>
      </c>
      <c r="C90">
        <f t="shared" si="6"/>
        <v>-0.00012436497905188304</v>
      </c>
      <c r="D90">
        <f t="shared" si="7"/>
        <v>29.99786049546335</v>
      </c>
      <c r="E90">
        <f t="shared" si="8"/>
        <v>56.67058787067411</v>
      </c>
    </row>
    <row r="91" spans="1:5" ht="12.75">
      <c r="A91">
        <f t="shared" si="9"/>
        <v>329</v>
      </c>
      <c r="B91">
        <f t="shared" si="5"/>
        <v>2.500590498710764E-05</v>
      </c>
      <c r="C91">
        <f t="shared" si="6"/>
        <v>-0.0001212469798439475</v>
      </c>
      <c r="D91">
        <f t="shared" si="7"/>
        <v>29.9979605190833</v>
      </c>
      <c r="E91">
        <f t="shared" si="8"/>
        <v>56.67010288275473</v>
      </c>
    </row>
    <row r="92" spans="1:5" ht="12.75">
      <c r="A92">
        <f t="shared" si="9"/>
        <v>333</v>
      </c>
      <c r="B92">
        <f t="shared" si="5"/>
        <v>3.288591990169287E-05</v>
      </c>
      <c r="C92">
        <f t="shared" si="6"/>
        <v>-0.00011557759337654794</v>
      </c>
      <c r="D92">
        <f t="shared" si="7"/>
        <v>29.998092062762908</v>
      </c>
      <c r="E92">
        <f t="shared" si="8"/>
        <v>56.669640572381226</v>
      </c>
    </row>
    <row r="93" spans="1:5" ht="12.75">
      <c r="A93">
        <f t="shared" si="9"/>
        <v>337</v>
      </c>
      <c r="B93">
        <f t="shared" si="5"/>
        <v>3.798431839485694E-05</v>
      </c>
      <c r="C93">
        <f t="shared" si="6"/>
        <v>-0.00010812211746080713</v>
      </c>
      <c r="D93">
        <f t="shared" si="7"/>
        <v>29.998244000036486</v>
      </c>
      <c r="E93">
        <f t="shared" si="8"/>
        <v>56.669208083911386</v>
      </c>
    </row>
    <row r="94" spans="1:5" ht="12.75">
      <c r="A94">
        <f t="shared" si="9"/>
        <v>341</v>
      </c>
      <c r="B94">
        <f t="shared" si="5"/>
        <v>4.0828609621179623E-05</v>
      </c>
      <c r="C94">
        <f t="shared" si="6"/>
        <v>-9.9511127327645E-05</v>
      </c>
      <c r="D94">
        <f t="shared" si="7"/>
        <v>29.99840731447497</v>
      </c>
      <c r="E94">
        <f t="shared" si="8"/>
        <v>56.668810039402075</v>
      </c>
    </row>
    <row r="95" spans="1:5" ht="12.75">
      <c r="A95">
        <f t="shared" si="9"/>
        <v>345</v>
      </c>
      <c r="B95">
        <f t="shared" si="5"/>
        <v>4.1881266658494454E-05</v>
      </c>
      <c r="C95">
        <f t="shared" si="6"/>
        <v>-9.025559347031198E-05</v>
      </c>
      <c r="D95">
        <f t="shared" si="7"/>
        <v>29.998574839541604</v>
      </c>
      <c r="E95">
        <f t="shared" si="8"/>
        <v>56.668449017028195</v>
      </c>
    </row>
    <row r="96" spans="1:5" ht="12.75">
      <c r="A96">
        <f t="shared" si="9"/>
        <v>349</v>
      </c>
      <c r="B96">
        <f t="shared" si="5"/>
        <v>4.154272651590851E-05</v>
      </c>
      <c r="C96">
        <f t="shared" si="6"/>
        <v>-8.07616327778149E-05</v>
      </c>
      <c r="D96">
        <f t="shared" si="7"/>
        <v>29.998741010447667</v>
      </c>
      <c r="E96">
        <f t="shared" si="8"/>
        <v>56.66812597049709</v>
      </c>
    </row>
    <row r="97" spans="1:5" ht="12.75">
      <c r="A97">
        <f t="shared" si="9"/>
        <v>353</v>
      </c>
      <c r="B97">
        <f t="shared" si="5"/>
        <v>4.015535915802282E-05</v>
      </c>
      <c r="C97">
        <f t="shared" si="6"/>
        <v>-7.134457854718335E-05</v>
      </c>
      <c r="D97">
        <f t="shared" si="7"/>
        <v>29.998901631884298</v>
      </c>
      <c r="E97">
        <f t="shared" si="8"/>
        <v>56.6678405921829</v>
      </c>
    </row>
    <row r="98" spans="1:5" ht="12.75">
      <c r="A98">
        <f t="shared" si="9"/>
        <v>357</v>
      </c>
      <c r="B98">
        <f t="shared" si="5"/>
        <v>3.800806496201403E-05</v>
      </c>
      <c r="C98">
        <f t="shared" si="6"/>
        <v>-6.224214929195782E-05</v>
      </c>
      <c r="D98">
        <f t="shared" si="7"/>
        <v>29.999053664144146</v>
      </c>
      <c r="E98">
        <f t="shared" si="8"/>
        <v>56.66759162358573</v>
      </c>
    </row>
    <row r="99" spans="1:5" ht="12.75">
      <c r="A99">
        <f t="shared" si="9"/>
        <v>361</v>
      </c>
      <c r="B99">
        <f t="shared" si="5"/>
        <v>3.534122480486346E-05</v>
      </c>
      <c r="C99">
        <f t="shared" si="6"/>
        <v>-5.362657381824398E-05</v>
      </c>
      <c r="D99">
        <f t="shared" si="7"/>
        <v>29.999195029043364</v>
      </c>
      <c r="E99">
        <f t="shared" si="8"/>
        <v>56.66737711729046</v>
      </c>
    </row>
    <row r="100" spans="1:5" ht="12.75">
      <c r="A100">
        <f t="shared" si="9"/>
        <v>365</v>
      </c>
      <c r="B100">
        <f t="shared" si="5"/>
        <v>3.235178362093194E-05</v>
      </c>
      <c r="C100">
        <f t="shared" si="6"/>
        <v>-4.5615592768166735E-05</v>
      </c>
      <c r="D100">
        <f t="shared" si="7"/>
        <v>29.999324436177847</v>
      </c>
      <c r="E100">
        <f t="shared" si="8"/>
        <v>56.667194654919385</v>
      </c>
    </row>
    <row r="101" spans="1:5" ht="12.75">
      <c r="A101">
        <f t="shared" si="9"/>
        <v>369</v>
      </c>
      <c r="B101">
        <f t="shared" si="5"/>
        <v>2.9198297251564753E-05</v>
      </c>
      <c r="C101">
        <f t="shared" si="6"/>
        <v>-3.828230661162557E-05</v>
      </c>
      <c r="D101">
        <f t="shared" si="7"/>
        <v>29.99944122936685</v>
      </c>
      <c r="E101">
        <f t="shared" si="8"/>
        <v>56.66704152569294</v>
      </c>
    </row>
    <row r="102" spans="1:5" ht="12.75">
      <c r="A102">
        <f t="shared" si="9"/>
        <v>373</v>
      </c>
      <c r="B102">
        <f t="shared" si="5"/>
        <v>2.6005814215412926E-05</v>
      </c>
      <c r="C102">
        <f t="shared" si="6"/>
        <v>-3.16638786719281E-05</v>
      </c>
      <c r="D102">
        <f t="shared" si="7"/>
        <v>29.99954525262371</v>
      </c>
      <c r="E102">
        <f t="shared" si="8"/>
        <v>56.666914870178246</v>
      </c>
    </row>
    <row r="103" spans="1:5" ht="12.75">
      <c r="A103">
        <f t="shared" si="9"/>
        <v>377</v>
      </c>
      <c r="B103">
        <f t="shared" si="5"/>
        <v>2.2870499275073897E-05</v>
      </c>
      <c r="C103">
        <f t="shared" si="6"/>
        <v>-2.5769130859609746E-05</v>
      </c>
      <c r="D103">
        <f t="shared" si="7"/>
        <v>29.99963673462081</v>
      </c>
      <c r="E103">
        <f t="shared" si="8"/>
        <v>56.66681179365481</v>
      </c>
    </row>
    <row r="104" spans="1:5" ht="12.75">
      <c r="A104">
        <f t="shared" si="9"/>
        <v>381</v>
      </c>
      <c r="B104">
        <f t="shared" si="5"/>
        <v>1.9863935021291468E-05</v>
      </c>
      <c r="C104">
        <f t="shared" si="6"/>
        <v>-2.0585090873437295E-05</v>
      </c>
      <c r="D104">
        <f t="shared" si="7"/>
        <v>29.999716190360896</v>
      </c>
      <c r="E104">
        <f t="shared" si="8"/>
        <v>56.66672945329132</v>
      </c>
    </row>
    <row r="105" spans="1:5" ht="12.75">
      <c r="A105">
        <f t="shared" si="9"/>
        <v>385</v>
      </c>
      <c r="B105">
        <f t="shared" si="5"/>
        <v>1.7037061686764332E-05</v>
      </c>
      <c r="C105">
        <f t="shared" si="6"/>
        <v>-1.608256403518027E-05</v>
      </c>
      <c r="D105">
        <f t="shared" si="7"/>
        <v>29.999784338607643</v>
      </c>
      <c r="E105">
        <f t="shared" si="8"/>
        <v>56.66666512303517</v>
      </c>
    </row>
    <row r="106" spans="1:5" ht="12.75">
      <c r="A106">
        <f t="shared" si="9"/>
        <v>389</v>
      </c>
      <c r="B106">
        <f t="shared" si="5"/>
        <v>1.4423734769009044E-05</v>
      </c>
      <c r="C106">
        <f t="shared" si="6"/>
        <v>-1.2220811900442996E-05</v>
      </c>
      <c r="D106">
        <f t="shared" si="7"/>
        <v>29.99984203354672</v>
      </c>
      <c r="E106">
        <f t="shared" si="8"/>
        <v>56.66661623978757</v>
      </c>
    </row>
    <row r="107" spans="1:5" ht="12.75">
      <c r="A107">
        <f t="shared" si="9"/>
        <v>393</v>
      </c>
      <c r="B107">
        <f t="shared" si="5"/>
        <v>1.2043895292412898E-05</v>
      </c>
      <c r="C107">
        <f t="shared" si="6"/>
        <v>-8.95142438683827E-06</v>
      </c>
      <c r="D107">
        <f t="shared" si="7"/>
        <v>29.99989020912789</v>
      </c>
      <c r="E107">
        <f t="shared" si="8"/>
        <v>56.66658043409002</v>
      </c>
    </row>
    <row r="108" spans="1:5" ht="12.75">
      <c r="A108">
        <f t="shared" si="9"/>
        <v>397</v>
      </c>
      <c r="B108">
        <f t="shared" si="5"/>
        <v>9.906359305755785E-06</v>
      </c>
      <c r="C108">
        <f t="shared" si="6"/>
        <v>-6.221473285439316E-06</v>
      </c>
      <c r="D108">
        <f t="shared" si="7"/>
        <v>29.999929834565116</v>
      </c>
      <c r="E108">
        <f t="shared" si="8"/>
        <v>56.66655554819688</v>
      </c>
    </row>
    <row r="109" spans="1:5" ht="12.75">
      <c r="A109">
        <f t="shared" si="9"/>
        <v>401</v>
      </c>
      <c r="B109">
        <f t="shared" si="5"/>
        <v>8.011241955818704E-06</v>
      </c>
      <c r="C109">
        <f t="shared" si="6"/>
        <v>-3.9760335133198765E-06</v>
      </c>
      <c r="D109">
        <f t="shared" si="7"/>
        <v>29.99996187953294</v>
      </c>
      <c r="E109">
        <f t="shared" si="8"/>
        <v>56.66653964406283</v>
      </c>
    </row>
    <row r="110" spans="1:5" ht="12.75">
      <c r="A110">
        <f t="shared" si="9"/>
        <v>405</v>
      </c>
      <c r="B110">
        <f t="shared" si="5"/>
        <v>6.352037743573291E-06</v>
      </c>
      <c r="C110">
        <f t="shared" si="6"/>
        <v>-2.1601549577976442E-06</v>
      </c>
      <c r="D110">
        <f t="shared" si="7"/>
        <v>29.999987287683915</v>
      </c>
      <c r="E110">
        <f t="shared" si="8"/>
        <v>56.666531003443</v>
      </c>
    </row>
    <row r="111" spans="1:5" ht="12.75">
      <c r="A111">
        <f t="shared" si="9"/>
        <v>409</v>
      </c>
      <c r="B111">
        <f t="shared" si="5"/>
        <v>4.917382724345387E-06</v>
      </c>
      <c r="C111">
        <f t="shared" si="6"/>
        <v>-7.203628533680728E-07</v>
      </c>
      <c r="D111">
        <f t="shared" si="7"/>
        <v>30.00000695721481</v>
      </c>
      <c r="E111">
        <f t="shared" si="8"/>
        <v>56.66652812199158</v>
      </c>
    </row>
    <row r="112" spans="1:5" ht="12.75">
      <c r="A112">
        <f t="shared" si="9"/>
        <v>413</v>
      </c>
      <c r="B112">
        <f t="shared" si="5"/>
        <v>3.6925268955823043E-06</v>
      </c>
      <c r="C112">
        <f t="shared" si="6"/>
        <v>3.9424120901188076E-07</v>
      </c>
      <c r="D112">
        <f t="shared" si="7"/>
        <v>30.000021727322395</v>
      </c>
      <c r="E112">
        <f t="shared" si="8"/>
        <v>56.66652969895642</v>
      </c>
    </row>
    <row r="113" spans="1:5" ht="12.75">
      <c r="A113">
        <f t="shared" si="9"/>
        <v>417</v>
      </c>
      <c r="B113">
        <f t="shared" si="5"/>
        <v>2.6605461238560224E-06</v>
      </c>
      <c r="C113">
        <f t="shared" si="6"/>
        <v>1.2312119597179816E-06</v>
      </c>
      <c r="D113">
        <f t="shared" si="7"/>
        <v>30.00003236950689</v>
      </c>
      <c r="E113">
        <f t="shared" si="8"/>
        <v>56.66653462380425</v>
      </c>
    </row>
    <row r="114" spans="1:5" ht="12.75">
      <c r="A114">
        <f t="shared" si="9"/>
        <v>421</v>
      </c>
      <c r="B114">
        <f t="shared" si="5"/>
        <v>1.8033230206881967E-06</v>
      </c>
      <c r="C114">
        <f t="shared" si="6"/>
        <v>1.834267782996335E-06</v>
      </c>
      <c r="D114">
        <f t="shared" si="7"/>
        <v>30.000039582798973</v>
      </c>
      <c r="E114">
        <f t="shared" si="8"/>
        <v>56.666541960875385</v>
      </c>
    </row>
    <row r="115" spans="1:5" ht="12.75">
      <c r="A115">
        <f t="shared" si="9"/>
        <v>425</v>
      </c>
      <c r="B115">
        <f t="shared" si="5"/>
        <v>1.102325409618743E-06</v>
      </c>
      <c r="C115">
        <f t="shared" si="6"/>
        <v>2.243020339021129E-06</v>
      </c>
      <c r="D115">
        <f t="shared" si="7"/>
        <v>30.00004399210061</v>
      </c>
      <c r="E115">
        <f t="shared" si="8"/>
        <v>56.66655093295674</v>
      </c>
    </row>
    <row r="116" spans="1:5" ht="12.75">
      <c r="A116">
        <f t="shared" si="9"/>
        <v>429</v>
      </c>
      <c r="B116">
        <f t="shared" si="5"/>
        <v>5.39209681793551E-07</v>
      </c>
      <c r="C116">
        <f t="shared" si="6"/>
        <v>2.492880609938908E-06</v>
      </c>
      <c r="D116">
        <f t="shared" si="7"/>
        <v>30.00004614893934</v>
      </c>
      <c r="E116">
        <f t="shared" si="8"/>
        <v>56.66656090447918</v>
      </c>
    </row>
    <row r="117" spans="1:5" ht="12.75">
      <c r="A117">
        <f t="shared" si="9"/>
        <v>433</v>
      </c>
      <c r="B117">
        <f t="shared" si="5"/>
        <v>9.627454944372005E-08</v>
      </c>
      <c r="C117">
        <f t="shared" si="6"/>
        <v>2.6151016818687367E-06</v>
      </c>
      <c r="D117">
        <f t="shared" si="7"/>
        <v>30.000046534037537</v>
      </c>
      <c r="E117">
        <f t="shared" si="8"/>
        <v>56.666571364885904</v>
      </c>
    </row>
    <row r="118" spans="1:5" ht="12.75">
      <c r="A118">
        <f t="shared" si="9"/>
        <v>437</v>
      </c>
      <c r="B118">
        <f t="shared" si="5"/>
        <v>-2.432113115347079E-07</v>
      </c>
      <c r="C118">
        <f t="shared" si="6"/>
        <v>2.6369243590895763E-06</v>
      </c>
      <c r="D118">
        <f t="shared" si="7"/>
        <v>30.00004556119229</v>
      </c>
      <c r="E118">
        <f t="shared" si="8"/>
        <v>56.66658191258334</v>
      </c>
    </row>
    <row r="119" spans="1:5" ht="12.75">
      <c r="A119">
        <f t="shared" si="9"/>
        <v>441</v>
      </c>
      <c r="B119">
        <f t="shared" si="5"/>
        <v>-4.947864580273631E-07</v>
      </c>
      <c r="C119">
        <f t="shared" si="6"/>
        <v>2.5817970350505703E-06</v>
      </c>
      <c r="D119">
        <f t="shared" si="7"/>
        <v>30.00004358204646</v>
      </c>
      <c r="E119">
        <f t="shared" si="8"/>
        <v>56.66659223977148</v>
      </c>
    </row>
    <row r="120" spans="1:5" ht="12.75">
      <c r="A120">
        <f t="shared" si="9"/>
        <v>445</v>
      </c>
      <c r="B120">
        <f t="shared" si="5"/>
        <v>-6.726596648576333E-07</v>
      </c>
      <c r="C120">
        <f t="shared" si="6"/>
        <v>2.4696460558804034E-06</v>
      </c>
      <c r="D120">
        <f t="shared" si="7"/>
        <v>30.0000408914078</v>
      </c>
      <c r="E120">
        <f t="shared" si="8"/>
        <v>56.666602118355705</v>
      </c>
    </row>
    <row r="121" spans="1:5" ht="12.75">
      <c r="A121">
        <f t="shared" si="9"/>
        <v>449</v>
      </c>
      <c r="B121">
        <f t="shared" si="5"/>
        <v>-7.896418849906439E-07</v>
      </c>
      <c r="C121">
        <f t="shared" si="6"/>
        <v>2.31717713594648E-06</v>
      </c>
      <c r="D121">
        <f t="shared" si="7"/>
        <v>30.00003773284026</v>
      </c>
      <c r="E121">
        <f t="shared" si="8"/>
        <v>56.66661138706425</v>
      </c>
    </row>
    <row r="122" spans="1:5" ht="12.75">
      <c r="A122">
        <f t="shared" si="9"/>
        <v>453</v>
      </c>
      <c r="B122">
        <f t="shared" si="5"/>
        <v>-8.57132525400317E-07</v>
      </c>
      <c r="C122">
        <f t="shared" si="6"/>
        <v>2.1381921953000926E-06</v>
      </c>
      <c r="D122">
        <f t="shared" si="7"/>
        <v>30.000034304310155</v>
      </c>
      <c r="E122">
        <f t="shared" si="8"/>
        <v>56.66661993983303</v>
      </c>
    </row>
    <row r="123" spans="1:5" ht="12.75">
      <c r="A123">
        <f t="shared" si="9"/>
        <v>457</v>
      </c>
      <c r="B123">
        <f t="shared" si="5"/>
        <v>-8.851473984883285E-07</v>
      </c>
      <c r="C123">
        <f t="shared" si="6"/>
        <v>1.9439093059681056E-06</v>
      </c>
      <c r="D123">
        <f t="shared" si="7"/>
        <v>30.00003076372056</v>
      </c>
      <c r="E123">
        <f t="shared" si="8"/>
        <v>56.666627715470256</v>
      </c>
    </row>
    <row r="124" spans="1:5" ht="12.75">
      <c r="A124">
        <f t="shared" si="9"/>
        <v>461</v>
      </c>
      <c r="B124">
        <f t="shared" si="5"/>
        <v>-8.823776131983152E-07</v>
      </c>
      <c r="C124">
        <f t="shared" si="6"/>
        <v>1.7432762999813889E-06</v>
      </c>
      <c r="D124">
        <f t="shared" si="7"/>
        <v>30.00002723421011</v>
      </c>
      <c r="E124">
        <f t="shared" si="8"/>
        <v>56.666634688575456</v>
      </c>
    </row>
    <row r="125" spans="1:5" ht="12.75">
      <c r="A125">
        <f t="shared" si="9"/>
        <v>465</v>
      </c>
      <c r="B125">
        <f t="shared" si="5"/>
        <v>-8.562704001402466E-07</v>
      </c>
      <c r="C125">
        <f t="shared" si="6"/>
        <v>1.5432710354090773E-06</v>
      </c>
      <c r="D125">
        <f t="shared" si="7"/>
        <v>30.000023809128507</v>
      </c>
      <c r="E125">
        <f t="shared" si="8"/>
        <v>56.6666408616596</v>
      </c>
    </row>
    <row r="126" spans="1:5" ht="12.75">
      <c r="A126">
        <f t="shared" si="9"/>
        <v>469</v>
      </c>
      <c r="B126">
        <f t="shared" si="5"/>
        <v>-8.131244075837429E-07</v>
      </c>
      <c r="C126">
        <f t="shared" si="6"/>
        <v>1.3491833343870496E-06</v>
      </c>
      <c r="D126">
        <f t="shared" si="7"/>
        <v>30.000020556630876</v>
      </c>
      <c r="E126">
        <f t="shared" si="8"/>
        <v>56.66664625839294</v>
      </c>
    </row>
    <row r="127" spans="1:5" ht="12.75">
      <c r="A127">
        <f t="shared" si="9"/>
        <v>473</v>
      </c>
      <c r="B127">
        <f t="shared" si="5"/>
        <v>-7.581934269307311E-07</v>
      </c>
      <c r="C127">
        <f t="shared" si="6"/>
        <v>1.1648753301951587E-06</v>
      </c>
      <c r="D127">
        <f t="shared" si="7"/>
        <v>30.000017523857167</v>
      </c>
      <c r="E127">
        <f t="shared" si="8"/>
        <v>56.66665091789426</v>
      </c>
    </row>
    <row r="128" spans="1:5" ht="12.75">
      <c r="A128">
        <f t="shared" si="9"/>
        <v>477</v>
      </c>
      <c r="B128">
        <f t="shared" si="5"/>
        <v>-6.957936962148636E-07</v>
      </c>
      <c r="C128">
        <f t="shared" si="6"/>
        <v>9.93018296702175E-07</v>
      </c>
      <c r="D128">
        <f t="shared" si="7"/>
        <v>30.00001474068238</v>
      </c>
      <c r="E128">
        <f t="shared" si="8"/>
        <v>56.66665488996745</v>
      </c>
    </row>
    <row r="129" spans="1:5" ht="12.75">
      <c r="A129">
        <f t="shared" si="9"/>
        <v>481</v>
      </c>
      <c r="B129">
        <f t="shared" si="5"/>
        <v>-6.294110086457749E-07</v>
      </c>
      <c r="C129">
        <f t="shared" si="6"/>
        <v>8.353051614840012E-07</v>
      </c>
      <c r="D129">
        <f t="shared" si="7"/>
        <v>30.000012223038347</v>
      </c>
      <c r="E129">
        <f t="shared" si="8"/>
        <v>56.666658231188094</v>
      </c>
    </row>
    <row r="130" spans="1:5" ht="12.75">
      <c r="A130">
        <f t="shared" si="9"/>
        <v>485</v>
      </c>
      <c r="B130">
        <f t="shared" si="5"/>
        <v>-5.618047629329936E-07</v>
      </c>
      <c r="C130">
        <f t="shared" si="6"/>
        <v>6.926387368100251E-07</v>
      </c>
      <c r="D130">
        <f t="shared" si="7"/>
        <v>30.000009975819296</v>
      </c>
      <c r="E130">
        <f t="shared" si="8"/>
        <v>56.666661001743044</v>
      </c>
    </row>
    <row r="131" spans="1:5" ht="12.75">
      <c r="A131">
        <f t="shared" si="9"/>
        <v>489</v>
      </c>
      <c r="B131">
        <f t="shared" si="5"/>
        <v>-4.95106854847549E-07</v>
      </c>
      <c r="C131">
        <f t="shared" si="6"/>
        <v>5.652963706026526E-07</v>
      </c>
      <c r="D131">
        <f t="shared" si="7"/>
        <v>30.000007995391876</v>
      </c>
      <c r="E131">
        <f t="shared" si="8"/>
        <v>56.66666326292852</v>
      </c>
    </row>
    <row r="132" spans="1:5" ht="12.75">
      <c r="A132">
        <f t="shared" si="9"/>
        <v>493</v>
      </c>
      <c r="B132">
        <f t="shared" si="5"/>
        <v>-4.3091395363070717E-07</v>
      </c>
      <c r="C132">
        <f t="shared" si="6"/>
        <v>4.530721791073944E-07</v>
      </c>
      <c r="D132">
        <f t="shared" si="7"/>
        <v>30.000006271736062</v>
      </c>
      <c r="E132">
        <f t="shared" si="8"/>
        <v>56.66666507521724</v>
      </c>
    </row>
    <row r="133" spans="1:5" ht="12.75">
      <c r="A133">
        <f t="shared" si="9"/>
        <v>497</v>
      </c>
      <c r="B133">
        <f t="shared" si="5"/>
        <v>-3.703722448733515E-07</v>
      </c>
      <c r="C133">
        <f t="shared" si="6"/>
        <v>3.553983671800154E-07</v>
      </c>
      <c r="D133">
        <f t="shared" si="7"/>
        <v>30.000004790247083</v>
      </c>
      <c r="E133">
        <f t="shared" si="8"/>
        <v>56.666666496810706</v>
      </c>
    </row>
    <row r="134" spans="1:5" ht="12.75">
      <c r="A134">
        <f t="shared" si="9"/>
        <v>501</v>
      </c>
      <c r="B134">
        <f t="shared" si="5"/>
        <v>-3.142541258327469E-07</v>
      </c>
      <c r="C134">
        <f t="shared" si="6"/>
        <v>2.714473339437973E-07</v>
      </c>
      <c r="D134">
        <f t="shared" si="7"/>
        <v>30.00000353323058</v>
      </c>
      <c r="E134">
        <f t="shared" si="8"/>
        <v>56.66666758260004</v>
      </c>
    </row>
    <row r="135" spans="1:5" ht="12.75">
      <c r="A135">
        <f t="shared" si="9"/>
        <v>505</v>
      </c>
      <c r="B135">
        <f t="shared" si="5"/>
        <v>-2.630267097458727E-07</v>
      </c>
      <c r="C135">
        <f t="shared" si="6"/>
        <v>2.0021640279033193E-07</v>
      </c>
      <c r="D135">
        <f t="shared" si="7"/>
        <v>30.00000248112374</v>
      </c>
      <c r="E135">
        <f t="shared" si="8"/>
        <v>56.666668383465655</v>
      </c>
    </row>
    <row r="136" spans="1:5" ht="12.75">
      <c r="A136">
        <f t="shared" si="9"/>
        <v>509</v>
      </c>
      <c r="B136">
        <f t="shared" si="5"/>
        <v>-2.1691222307218538E-07</v>
      </c>
      <c r="C136">
        <f t="shared" si="6"/>
        <v>1.4059701625157572E-07</v>
      </c>
      <c r="D136">
        <f t="shared" si="7"/>
        <v>30.000001613474847</v>
      </c>
      <c r="E136">
        <f t="shared" si="8"/>
        <v>56.66666894585372</v>
      </c>
    </row>
    <row r="137" spans="1:5" ht="12.75">
      <c r="A137">
        <f t="shared" si="9"/>
        <v>513</v>
      </c>
      <c r="B137">
        <f aca="true" t="shared" si="10" ref="B137:B200">J_Slow-K4_Slow*D136-KO_Slow*D136*E136</f>
        <v>-1.7594060519598997E-07</v>
      </c>
      <c r="C137">
        <f aca="true" t="shared" si="11" ref="C137:C200">K1_Slow*D136*E136-K3_Slow*E136</f>
        <v>9.143024515267939E-08</v>
      </c>
      <c r="D137">
        <f aca="true" t="shared" si="12" ref="D137:D200">D136+B137*DT_Slow</f>
        <v>30.000000909712426</v>
      </c>
      <c r="E137">
        <f aca="true" t="shared" si="13" ref="E137:E200">E136+C137*DT_Slow</f>
        <v>56.6666693115747</v>
      </c>
    </row>
    <row r="138" spans="1:5" ht="12.75">
      <c r="A138">
        <f aca="true" t="shared" si="14" ref="A138:A201">A137+DT_Slow</f>
        <v>517</v>
      </c>
      <c r="B138">
        <f t="shared" si="10"/>
        <v>-1.3999473846837418E-07</v>
      </c>
      <c r="C138">
        <f t="shared" si="11"/>
        <v>5.155037330339951E-08</v>
      </c>
      <c r="D138">
        <f t="shared" si="12"/>
        <v>30.000000349733472</v>
      </c>
      <c r="E138">
        <f t="shared" si="13"/>
        <v>56.66666951777619</v>
      </c>
    </row>
    <row r="139" spans="1:5" ht="12.75">
      <c r="A139">
        <f t="shared" si="14"/>
        <v>521</v>
      </c>
      <c r="B139">
        <f t="shared" si="10"/>
        <v>-1.0884885170980851E-07</v>
      </c>
      <c r="C139">
        <f t="shared" si="11"/>
        <v>1.9818231278279086E-08</v>
      </c>
      <c r="D139">
        <f t="shared" si="12"/>
        <v>29.999999914338066</v>
      </c>
      <c r="E139">
        <f t="shared" si="13"/>
        <v>56.666669597049115</v>
      </c>
    </row>
    <row r="140" spans="1:5" ht="12.75">
      <c r="A140">
        <f t="shared" si="14"/>
        <v>525</v>
      </c>
      <c r="B140">
        <f t="shared" si="10"/>
        <v>-8.220067759800997E-08</v>
      </c>
      <c r="C140">
        <f t="shared" si="11"/>
        <v>-4.854176394175624E-09</v>
      </c>
      <c r="D140">
        <f t="shared" si="12"/>
        <v>29.999999585535356</v>
      </c>
      <c r="E140">
        <f t="shared" si="13"/>
        <v>56.66666957763241</v>
      </c>
    </row>
    <row r="141" spans="1:5" ht="12.75">
      <c r="A141">
        <f t="shared" si="14"/>
        <v>529</v>
      </c>
      <c r="B141">
        <f t="shared" si="10"/>
        <v>-5.969799499183637E-08</v>
      </c>
      <c r="C141">
        <f t="shared" si="11"/>
        <v>-2.348633088011809E-08</v>
      </c>
      <c r="D141">
        <f t="shared" si="12"/>
        <v>29.999999346743376</v>
      </c>
      <c r="E141">
        <f t="shared" si="13"/>
        <v>56.66666948368709</v>
      </c>
    </row>
    <row r="142" spans="1:5" ht="12.75">
      <c r="A142">
        <f t="shared" si="14"/>
        <v>533</v>
      </c>
      <c r="B142">
        <f t="shared" si="10"/>
        <v>-4.0960169256365475E-08</v>
      </c>
      <c r="C142">
        <f t="shared" si="11"/>
        <v>-3.701787698595638E-08</v>
      </c>
      <c r="D142">
        <f t="shared" si="12"/>
        <v>29.999999182902698</v>
      </c>
      <c r="E142">
        <f t="shared" si="13"/>
        <v>56.66666933561558</v>
      </c>
    </row>
    <row r="143" spans="1:5" ht="12.75">
      <c r="A143">
        <f t="shared" si="14"/>
        <v>537</v>
      </c>
      <c r="B143">
        <f t="shared" si="10"/>
        <v>-2.5595311869963666E-08</v>
      </c>
      <c r="C143">
        <f t="shared" si="11"/>
        <v>-4.63021825325427E-08</v>
      </c>
      <c r="D143">
        <f t="shared" si="12"/>
        <v>29.99999908052145</v>
      </c>
      <c r="E143">
        <f t="shared" si="13"/>
        <v>56.66666915040685</v>
      </c>
    </row>
    <row r="144" spans="1:5" ht="12.75">
      <c r="A144">
        <f t="shared" si="14"/>
        <v>541</v>
      </c>
      <c r="B144">
        <f t="shared" si="10"/>
        <v>-1.3213633298647665E-08</v>
      </c>
      <c r="C144">
        <f t="shared" si="11"/>
        <v>-5.210378639652902E-08</v>
      </c>
      <c r="D144">
        <f t="shared" si="12"/>
        <v>29.999999027666917</v>
      </c>
      <c r="E144">
        <f t="shared" si="13"/>
        <v>56.6666689419917</v>
      </c>
    </row>
    <row r="145" spans="1:5" ht="12.75">
      <c r="A145">
        <f t="shared" si="14"/>
        <v>545</v>
      </c>
      <c r="B145">
        <f t="shared" si="10"/>
        <v>-3.4375433610733808E-09</v>
      </c>
      <c r="C145">
        <f t="shared" si="11"/>
        <v>-5.509887679444603E-08</v>
      </c>
      <c r="D145">
        <f t="shared" si="12"/>
        <v>29.999999013916742</v>
      </c>
      <c r="E145">
        <f t="shared" si="13"/>
        <v>56.666668721596196</v>
      </c>
    </row>
    <row r="146" spans="1:5" ht="12.75">
      <c r="A146">
        <f t="shared" si="14"/>
        <v>549</v>
      </c>
      <c r="B146">
        <f t="shared" si="10"/>
        <v>4.09099998321949E-09</v>
      </c>
      <c r="C146">
        <f t="shared" si="11"/>
        <v>-5.587805329554385E-08</v>
      </c>
      <c r="D146">
        <f t="shared" si="12"/>
        <v>29.99999903028074</v>
      </c>
      <c r="E146">
        <f t="shared" si="13"/>
        <v>56.66666849808398</v>
      </c>
    </row>
    <row r="147" spans="1:5" ht="12.75">
      <c r="A147">
        <f t="shared" si="14"/>
        <v>553</v>
      </c>
      <c r="B147">
        <f t="shared" si="10"/>
        <v>9.705432901796485E-09</v>
      </c>
      <c r="C147">
        <f t="shared" si="11"/>
        <v>-5.4950759720284736E-08</v>
      </c>
      <c r="D147">
        <f t="shared" si="12"/>
        <v>29.999999069102472</v>
      </c>
      <c r="E147">
        <f t="shared" si="13"/>
        <v>56.66666827828094</v>
      </c>
    </row>
    <row r="148" spans="1:5" ht="12.75">
      <c r="A148">
        <f t="shared" si="14"/>
        <v>557</v>
      </c>
      <c r="B148">
        <f t="shared" si="10"/>
        <v>1.3711408453076501E-08</v>
      </c>
      <c r="C148">
        <f t="shared" si="11"/>
        <v>-5.2750861234684976E-08</v>
      </c>
      <c r="D148">
        <f t="shared" si="12"/>
        <v>29.999999123948108</v>
      </c>
      <c r="E148">
        <f t="shared" si="13"/>
        <v>56.66666806727749</v>
      </c>
    </row>
    <row r="149" spans="1:5" ht="12.75">
      <c r="A149">
        <f t="shared" si="14"/>
        <v>561</v>
      </c>
      <c r="B149">
        <f t="shared" si="10"/>
        <v>1.6385135914731563E-08</v>
      </c>
      <c r="C149">
        <f t="shared" si="11"/>
        <v>-4.9642941757355175E-08</v>
      </c>
      <c r="D149">
        <f t="shared" si="12"/>
        <v>29.99999918948865</v>
      </c>
      <c r="E149">
        <f t="shared" si="13"/>
        <v>56.66666786870572</v>
      </c>
    </row>
    <row r="150" spans="1:5" ht="12.75">
      <c r="A150">
        <f t="shared" si="14"/>
        <v>565</v>
      </c>
      <c r="B150">
        <f t="shared" si="10"/>
        <v>1.7972918930908577E-08</v>
      </c>
      <c r="C150">
        <f t="shared" si="11"/>
        <v>-4.5928977066012067E-08</v>
      </c>
      <c r="D150">
        <f t="shared" si="12"/>
        <v>29.999999261380328</v>
      </c>
      <c r="E150">
        <f t="shared" si="13"/>
        <v>56.66666768498982</v>
      </c>
    </row>
    <row r="151" spans="1:5" ht="12.75">
      <c r="A151">
        <f t="shared" si="14"/>
        <v>569</v>
      </c>
      <c r="B151">
        <f t="shared" si="10"/>
        <v>1.869161758705218E-08</v>
      </c>
      <c r="C151">
        <f t="shared" si="11"/>
        <v>-4.185511537357911E-08</v>
      </c>
      <c r="D151">
        <f t="shared" si="12"/>
        <v>29.9999993361468</v>
      </c>
      <c r="E151">
        <f t="shared" si="13"/>
        <v>56.66666751756936</v>
      </c>
    </row>
    <row r="152" spans="1:5" ht="12.75">
      <c r="A152">
        <f t="shared" si="14"/>
        <v>573</v>
      </c>
      <c r="B152">
        <f t="shared" si="10"/>
        <v>1.8729799933225877E-08</v>
      </c>
      <c r="C152">
        <f t="shared" si="11"/>
        <v>-3.7618348436296856E-08</v>
      </c>
      <c r="D152">
        <f t="shared" si="12"/>
        <v>29.999999411066</v>
      </c>
      <c r="E152">
        <f t="shared" si="13"/>
        <v>56.66666736709597</v>
      </c>
    </row>
    <row r="153" spans="1:5" ht="12.75">
      <c r="A153">
        <f t="shared" si="14"/>
        <v>577</v>
      </c>
      <c r="B153">
        <f t="shared" si="10"/>
        <v>1.8249387778723758E-08</v>
      </c>
      <c r="C153">
        <f t="shared" si="11"/>
        <v>-3.337292686644844E-08</v>
      </c>
      <c r="D153">
        <f t="shared" si="12"/>
        <v>29.99999948406355</v>
      </c>
      <c r="E153">
        <f t="shared" si="13"/>
        <v>56.66666723360426</v>
      </c>
    </row>
    <row r="154" spans="1:5" ht="12.75">
      <c r="A154">
        <f t="shared" si="14"/>
        <v>581</v>
      </c>
      <c r="B154">
        <f t="shared" si="10"/>
        <v>1.738763577563418E-08</v>
      </c>
      <c r="C154">
        <f t="shared" si="11"/>
        <v>-2.9236399079479725E-08</v>
      </c>
      <c r="D154">
        <f t="shared" si="12"/>
        <v>29.999999553614096</v>
      </c>
      <c r="E154">
        <f t="shared" si="13"/>
        <v>56.66666711665866</v>
      </c>
    </row>
    <row r="155" spans="1:5" ht="12.75">
      <c r="A155">
        <f t="shared" si="14"/>
        <v>585</v>
      </c>
      <c r="B155">
        <f t="shared" si="10"/>
        <v>1.6259300794629894E-08</v>
      </c>
      <c r="C155">
        <f t="shared" si="11"/>
        <v>-2.5295201488972907E-08</v>
      </c>
      <c r="D155">
        <f t="shared" si="12"/>
        <v>29.999999618651298</v>
      </c>
      <c r="E155">
        <f t="shared" si="13"/>
        <v>56.666667015477856</v>
      </c>
    </row>
    <row r="156" spans="1:5" ht="12.75">
      <c r="A156">
        <f t="shared" si="14"/>
        <v>589</v>
      </c>
      <c r="B156">
        <f t="shared" si="10"/>
        <v>1.4958911220830373E-08</v>
      </c>
      <c r="C156">
        <f t="shared" si="11"/>
        <v>-2.160975975940005E-08</v>
      </c>
      <c r="D156">
        <f t="shared" si="12"/>
        <v>29.999999678486944</v>
      </c>
      <c r="E156">
        <f t="shared" si="13"/>
        <v>56.66666692903882</v>
      </c>
    </row>
    <row r="157" spans="1:5" ht="12.75">
      <c r="A157">
        <f t="shared" si="14"/>
        <v>593</v>
      </c>
      <c r="B157">
        <f t="shared" si="10"/>
        <v>1.356303935828862E-08</v>
      </c>
      <c r="C157">
        <f t="shared" si="11"/>
        <v>-1.8219073361080973E-08</v>
      </c>
      <c r="D157">
        <f t="shared" si="12"/>
        <v>29.999999732739102</v>
      </c>
      <c r="E157">
        <f t="shared" si="13"/>
        <v>56.66666685616252</v>
      </c>
    </row>
    <row r="158" spans="1:5" ht="12.75">
      <c r="A158">
        <f t="shared" si="14"/>
        <v>597</v>
      </c>
      <c r="B158">
        <f t="shared" si="10"/>
        <v>1.213251765719292E-08</v>
      </c>
      <c r="C158">
        <f t="shared" si="11"/>
        <v>-1.5144784315523907E-08</v>
      </c>
      <c r="D158">
        <f t="shared" si="12"/>
        <v>29.999999781269175</v>
      </c>
      <c r="E158">
        <f t="shared" si="13"/>
        <v>56.66666679558338</v>
      </c>
    </row>
    <row r="159" spans="1:5" ht="12.75">
      <c r="A159">
        <f t="shared" si="14"/>
        <v>601</v>
      </c>
      <c r="B159">
        <f t="shared" si="10"/>
        <v>1.0714553688728756E-08</v>
      </c>
      <c r="C159">
        <f t="shared" si="11"/>
        <v>-1.239474678449426E-08</v>
      </c>
      <c r="D159">
        <f t="shared" si="12"/>
        <v>29.99999982412739</v>
      </c>
      <c r="E159">
        <f t="shared" si="13"/>
        <v>56.666666746004395</v>
      </c>
    </row>
    <row r="160" spans="1:5" ht="12.75">
      <c r="A160">
        <f t="shared" si="14"/>
        <v>605</v>
      </c>
      <c r="B160">
        <f t="shared" si="10"/>
        <v>9.344709006597895E-09</v>
      </c>
      <c r="C160">
        <f t="shared" si="11"/>
        <v>-9.966114600246101E-09</v>
      </c>
      <c r="D160">
        <f t="shared" si="12"/>
        <v>29.999999861506225</v>
      </c>
      <c r="E160">
        <f t="shared" si="13"/>
        <v>56.666666706139935</v>
      </c>
    </row>
    <row r="161" spans="1:5" ht="12.75">
      <c r="A161">
        <f t="shared" si="14"/>
        <v>609</v>
      </c>
      <c r="B161">
        <f t="shared" si="10"/>
        <v>8.048720134823384E-09</v>
      </c>
      <c r="C161">
        <f t="shared" si="11"/>
        <v>-7.847980487696304E-09</v>
      </c>
      <c r="D161">
        <f t="shared" si="12"/>
        <v>29.999999893701105</v>
      </c>
      <c r="E161">
        <f t="shared" si="13"/>
        <v>56.666666674748015</v>
      </c>
    </row>
    <row r="162" spans="1:5" ht="12.75">
      <c r="A162">
        <f t="shared" si="14"/>
        <v>613</v>
      </c>
      <c r="B162">
        <f t="shared" si="10"/>
        <v>6.844152578011631E-09</v>
      </c>
      <c r="C162">
        <f t="shared" si="11"/>
        <v>-6.023604059990362E-09</v>
      </c>
      <c r="D162">
        <f t="shared" si="12"/>
        <v>29.999999921077716</v>
      </c>
      <c r="E162">
        <f t="shared" si="13"/>
        <v>56.666666650653596</v>
      </c>
    </row>
    <row r="163" spans="1:5" ht="12.75">
      <c r="A163">
        <f t="shared" si="14"/>
        <v>617</v>
      </c>
      <c r="B163">
        <f t="shared" si="10"/>
        <v>5.741877640019766E-09</v>
      </c>
      <c r="C163">
        <f t="shared" si="11"/>
        <v>-4.4722625602844346E-09</v>
      </c>
      <c r="D163">
        <f t="shared" si="12"/>
        <v>29.99999994404523</v>
      </c>
      <c r="E163">
        <f t="shared" si="13"/>
        <v>56.666666632764546</v>
      </c>
    </row>
    <row r="164" spans="1:5" ht="12.75">
      <c r="A164">
        <f t="shared" si="14"/>
        <v>621</v>
      </c>
      <c r="B164">
        <f t="shared" si="10"/>
        <v>4.7473815989462764E-09</v>
      </c>
      <c r="C164">
        <f t="shared" si="11"/>
        <v>-3.170770312976856E-09</v>
      </c>
      <c r="D164">
        <f t="shared" si="12"/>
        <v>29.999999963034753</v>
      </c>
      <c r="E164">
        <f t="shared" si="13"/>
        <v>56.666666620081465</v>
      </c>
    </row>
    <row r="165" spans="1:5" ht="12.75">
      <c r="A165">
        <f t="shared" si="14"/>
        <v>625</v>
      </c>
      <c r="B165">
        <f t="shared" si="10"/>
        <v>3.861905906177299E-09</v>
      </c>
      <c r="C165">
        <f t="shared" si="11"/>
        <v>-2.0946973044999595E-09</v>
      </c>
      <c r="D165">
        <f t="shared" si="12"/>
        <v>29.99999997848238</v>
      </c>
      <c r="E165">
        <f t="shared" si="13"/>
        <v>56.666666611702674</v>
      </c>
    </row>
    <row r="166" spans="1:5" ht="12.75">
      <c r="A166">
        <f t="shared" si="14"/>
        <v>629</v>
      </c>
      <c r="B166">
        <f t="shared" si="10"/>
        <v>3.0834279574065704E-09</v>
      </c>
      <c r="C166">
        <f t="shared" si="11"/>
        <v>-1.2193317466824283E-09</v>
      </c>
      <c r="D166">
        <f t="shared" si="12"/>
        <v>29.99999999081609</v>
      </c>
      <c r="E166">
        <f t="shared" si="13"/>
        <v>56.666666606825345</v>
      </c>
    </row>
    <row r="167" spans="1:5" ht="12.75">
      <c r="A167">
        <f t="shared" si="14"/>
        <v>633</v>
      </c>
      <c r="B167">
        <f t="shared" si="10"/>
        <v>2.407500199197443E-09</v>
      </c>
      <c r="C167">
        <f t="shared" si="11"/>
        <v>-5.204212616405357E-10</v>
      </c>
      <c r="D167">
        <f t="shared" si="12"/>
        <v>30.00000000044609</v>
      </c>
      <c r="E167">
        <f t="shared" si="13"/>
        <v>56.66666660474366</v>
      </c>
    </row>
    <row r="168" spans="1:5" ht="12.75">
      <c r="A168">
        <f t="shared" si="14"/>
        <v>637</v>
      </c>
      <c r="B168">
        <f t="shared" si="10"/>
        <v>1.8279509017560258E-09</v>
      </c>
      <c r="C168">
        <f t="shared" si="11"/>
        <v>2.5278446003085264E-11</v>
      </c>
      <c r="D168">
        <f t="shared" si="12"/>
        <v>30.000000007757894</v>
      </c>
      <c r="E168">
        <f t="shared" si="13"/>
        <v>56.66666660484478</v>
      </c>
    </row>
    <row r="169" spans="1:5" ht="12.75">
      <c r="A169">
        <f t="shared" si="14"/>
        <v>641</v>
      </c>
      <c r="B169">
        <f t="shared" si="10"/>
        <v>1.3374636953500385E-09</v>
      </c>
      <c r="C169">
        <f t="shared" si="11"/>
        <v>4.3961412288240354E-10</v>
      </c>
      <c r="D169">
        <f t="shared" si="12"/>
        <v>30.000000013107748</v>
      </c>
      <c r="E169">
        <f t="shared" si="13"/>
        <v>56.666666606603236</v>
      </c>
    </row>
    <row r="170" spans="1:5" ht="12.75">
      <c r="A170">
        <f t="shared" si="14"/>
        <v>645</v>
      </c>
      <c r="B170">
        <f t="shared" si="10"/>
        <v>9.280529678079574E-10</v>
      </c>
      <c r="C170">
        <f t="shared" si="11"/>
        <v>7.427725101649685E-10</v>
      </c>
      <c r="D170">
        <f t="shared" si="12"/>
        <v>30.00000001681996</v>
      </c>
      <c r="E170">
        <f t="shared" si="13"/>
        <v>56.66666660957433</v>
      </c>
    </row>
    <row r="171" spans="1:5" ht="12.75">
      <c r="A171">
        <f t="shared" si="14"/>
        <v>649</v>
      </c>
      <c r="B171">
        <f t="shared" si="10"/>
        <v>5.914395639905479E-10</v>
      </c>
      <c r="C171">
        <f t="shared" si="11"/>
        <v>9.531311295774003E-10</v>
      </c>
      <c r="D171">
        <f t="shared" si="12"/>
        <v>30.00000001918572</v>
      </c>
      <c r="E171">
        <f t="shared" si="13"/>
        <v>56.66666661338685</v>
      </c>
    </row>
    <row r="172" spans="1:5" ht="12.75">
      <c r="A172">
        <f t="shared" si="14"/>
        <v>653</v>
      </c>
      <c r="B172">
        <f t="shared" si="10"/>
        <v>3.1934632716001943E-10</v>
      </c>
      <c r="C172">
        <f t="shared" si="11"/>
        <v>1.0871910038900978E-09</v>
      </c>
      <c r="D172">
        <f t="shared" si="12"/>
        <v>30.000000020463105</v>
      </c>
      <c r="E172">
        <f t="shared" si="13"/>
        <v>56.666666617735615</v>
      </c>
    </row>
    <row r="173" spans="1:5" ht="12.75">
      <c r="A173">
        <f t="shared" si="14"/>
        <v>657</v>
      </c>
      <c r="B173">
        <f t="shared" si="10"/>
        <v>1.0372458447704958E-10</v>
      </c>
      <c r="C173">
        <f t="shared" si="11"/>
        <v>1.1595759907834235E-09</v>
      </c>
      <c r="D173">
        <f t="shared" si="12"/>
        <v>30.000000020878005</v>
      </c>
      <c r="E173">
        <f t="shared" si="13"/>
        <v>56.66666662237392</v>
      </c>
    </row>
    <row r="174" spans="1:5" ht="12.75">
      <c r="A174">
        <f t="shared" si="14"/>
        <v>661</v>
      </c>
      <c r="B174">
        <f t="shared" si="10"/>
        <v>-6.308442657143587E-11</v>
      </c>
      <c r="C174">
        <f t="shared" si="11"/>
        <v>1.1830869617313056E-09</v>
      </c>
      <c r="D174">
        <f t="shared" si="12"/>
        <v>30.000000020625667</v>
      </c>
      <c r="E174">
        <f t="shared" si="13"/>
        <v>56.66666662710627</v>
      </c>
    </row>
    <row r="175" spans="1:5" ht="12.75">
      <c r="A175">
        <f t="shared" si="14"/>
        <v>665</v>
      </c>
      <c r="B175">
        <f t="shared" si="10"/>
        <v>-1.8823231862086232E-10</v>
      </c>
      <c r="C175">
        <f t="shared" si="11"/>
        <v>1.1687877332633434E-09</v>
      </c>
      <c r="D175">
        <f t="shared" si="12"/>
        <v>30.000000019872736</v>
      </c>
      <c r="E175">
        <f t="shared" si="13"/>
        <v>56.66666663178142</v>
      </c>
    </row>
    <row r="176" spans="1:5" ht="12.75">
      <c r="A176">
        <f t="shared" si="14"/>
        <v>669</v>
      </c>
      <c r="B176">
        <f t="shared" si="10"/>
        <v>-2.782916119770107E-10</v>
      </c>
      <c r="C176">
        <f t="shared" si="11"/>
        <v>1.1261218624269986E-09</v>
      </c>
      <c r="D176">
        <f t="shared" si="12"/>
        <v>30.00000001875957</v>
      </c>
      <c r="E176">
        <f t="shared" si="13"/>
        <v>56.6666666362859</v>
      </c>
    </row>
    <row r="177" spans="1:5" ht="12.75">
      <c r="A177">
        <f t="shared" si="14"/>
        <v>673</v>
      </c>
      <c r="B177">
        <f t="shared" si="10"/>
        <v>-3.392153224979211E-10</v>
      </c>
      <c r="C177">
        <f t="shared" si="11"/>
        <v>1.063042542881476E-09</v>
      </c>
      <c r="D177">
        <f t="shared" si="12"/>
        <v>30.000000017402712</v>
      </c>
      <c r="E177">
        <f t="shared" si="13"/>
        <v>56.666666640538075</v>
      </c>
    </row>
    <row r="178" spans="1:5" ht="12.75">
      <c r="A178">
        <f t="shared" si="14"/>
        <v>677</v>
      </c>
      <c r="B178">
        <f t="shared" si="10"/>
        <v>-3.763231948283874E-10</v>
      </c>
      <c r="C178">
        <f t="shared" si="11"/>
        <v>9.861540473110608E-10</v>
      </c>
      <c r="D178">
        <f t="shared" si="12"/>
        <v>30.00000001589742</v>
      </c>
      <c r="E178">
        <f t="shared" si="13"/>
        <v>56.66666664448269</v>
      </c>
    </row>
    <row r="179" spans="1:5" ht="12.75">
      <c r="A179">
        <f t="shared" si="14"/>
        <v>681</v>
      </c>
      <c r="B179">
        <f t="shared" si="10"/>
        <v>-3.943088078273149E-10</v>
      </c>
      <c r="C179">
        <f t="shared" si="11"/>
        <v>9.008540580168756E-10</v>
      </c>
      <c r="D179">
        <f t="shared" si="12"/>
        <v>30.000000014320186</v>
      </c>
      <c r="E179">
        <f t="shared" si="13"/>
        <v>56.66666664808611</v>
      </c>
    </row>
    <row r="180" spans="1:5" ht="12.75">
      <c r="A180">
        <f t="shared" si="14"/>
        <v>685</v>
      </c>
      <c r="B180">
        <f t="shared" si="10"/>
        <v>-3.972624451620277E-10</v>
      </c>
      <c r="C180">
        <f t="shared" si="11"/>
        <v>8.114773297762667E-10</v>
      </c>
      <c r="D180">
        <f t="shared" si="12"/>
        <v>30.000000012731135</v>
      </c>
      <c r="E180">
        <f t="shared" si="13"/>
        <v>56.666666651332015</v>
      </c>
    </row>
    <row r="181" spans="1:5" ht="12.75">
      <c r="A181">
        <f t="shared" si="14"/>
        <v>689</v>
      </c>
      <c r="B181">
        <f t="shared" si="10"/>
        <v>-3.8870262564216773E-10</v>
      </c>
      <c r="C181">
        <f t="shared" si="11"/>
        <v>7.21430915007204E-10</v>
      </c>
      <c r="D181">
        <f t="shared" si="12"/>
        <v>30.000000011176326</v>
      </c>
      <c r="E181">
        <f t="shared" si="13"/>
        <v>56.666666654217735</v>
      </c>
    </row>
    <row r="182" spans="1:5" ht="12.75">
      <c r="A182">
        <f t="shared" si="14"/>
        <v>693</v>
      </c>
      <c r="B182">
        <f t="shared" si="10"/>
        <v>-3.7162051214068015E-10</v>
      </c>
      <c r="C182">
        <f t="shared" si="11"/>
        <v>6.333251700851861E-10</v>
      </c>
      <c r="D182">
        <f t="shared" si="12"/>
        <v>30.000000009689842</v>
      </c>
      <c r="E182">
        <f t="shared" si="13"/>
        <v>56.66666665675103</v>
      </c>
    </row>
    <row r="183" spans="1:5" ht="12.75">
      <c r="A183">
        <f t="shared" si="14"/>
        <v>697</v>
      </c>
      <c r="B183">
        <f t="shared" si="10"/>
        <v>-3.4852032371190944E-10</v>
      </c>
      <c r="C183">
        <f t="shared" si="11"/>
        <v>5.49090994894641E-10</v>
      </c>
      <c r="D183">
        <f t="shared" si="12"/>
        <v>30.00000000829576</v>
      </c>
      <c r="E183">
        <f t="shared" si="13"/>
        <v>56.6666666589474</v>
      </c>
    </row>
    <row r="184" spans="1:5" ht="12.75">
      <c r="A184">
        <f t="shared" si="14"/>
        <v>701</v>
      </c>
      <c r="B184">
        <f t="shared" si="10"/>
        <v>-3.2147284834138645E-10</v>
      </c>
      <c r="C184">
        <f t="shared" si="11"/>
        <v>4.700932976220429E-10</v>
      </c>
      <c r="D184">
        <f t="shared" si="12"/>
        <v>30.00000000700987</v>
      </c>
      <c r="E184">
        <f t="shared" si="13"/>
        <v>56.66666666082777</v>
      </c>
    </row>
    <row r="185" spans="1:5" ht="12.75">
      <c r="A185">
        <f t="shared" si="14"/>
        <v>705</v>
      </c>
      <c r="B185">
        <f t="shared" si="10"/>
        <v>-2.9215785346536904E-10</v>
      </c>
      <c r="C185">
        <f t="shared" si="11"/>
        <v>3.9722602984682E-10</v>
      </c>
      <c r="D185">
        <f t="shared" si="12"/>
        <v>30.000000005841237</v>
      </c>
      <c r="E185">
        <f t="shared" si="13"/>
        <v>56.666666662416674</v>
      </c>
    </row>
    <row r="186" spans="1:5" ht="12.75">
      <c r="A186">
        <f t="shared" si="14"/>
        <v>709</v>
      </c>
      <c r="B186">
        <f t="shared" si="10"/>
        <v>-2.6191604440839455E-10</v>
      </c>
      <c r="C186">
        <f t="shared" si="11"/>
        <v>3.3100344687397865E-10</v>
      </c>
      <c r="D186">
        <f t="shared" si="12"/>
        <v>30.000000004793574</v>
      </c>
      <c r="E186">
        <f t="shared" si="13"/>
        <v>56.666666663740685</v>
      </c>
    </row>
    <row r="187" spans="1:5" ht="12.75">
      <c r="A187">
        <f t="shared" si="14"/>
        <v>713</v>
      </c>
      <c r="B187">
        <f t="shared" si="10"/>
        <v>-2.3179214103663526E-10</v>
      </c>
      <c r="C187">
        <f t="shared" si="11"/>
        <v>2.716360469889878E-10</v>
      </c>
      <c r="D187">
        <f t="shared" si="12"/>
        <v>30.000000003866404</v>
      </c>
      <c r="E187">
        <f t="shared" si="13"/>
        <v>56.66666666482723</v>
      </c>
    </row>
    <row r="188" spans="1:5" ht="12.75">
      <c r="A188">
        <f t="shared" si="14"/>
        <v>717</v>
      </c>
      <c r="B188">
        <f t="shared" si="10"/>
        <v>-2.0257728827743904E-10</v>
      </c>
      <c r="C188">
        <f t="shared" si="11"/>
        <v>2.1909629666083674E-10</v>
      </c>
      <c r="D188">
        <f t="shared" si="12"/>
        <v>30.000000003056094</v>
      </c>
      <c r="E188">
        <f t="shared" si="13"/>
        <v>56.666666665703616</v>
      </c>
    </row>
    <row r="189" spans="1:5" ht="12.75">
      <c r="A189">
        <f t="shared" si="14"/>
        <v>721</v>
      </c>
      <c r="B189">
        <f t="shared" si="10"/>
        <v>-1.748481359697962E-10</v>
      </c>
      <c r="C189">
        <f t="shared" si="11"/>
        <v>1.7317880462996982E-10</v>
      </c>
      <c r="D189">
        <f t="shared" si="12"/>
        <v>30.0000000023567</v>
      </c>
      <c r="E189">
        <f t="shared" si="13"/>
        <v>56.66666666639633</v>
      </c>
    </row>
    <row r="190" spans="1:5" ht="12.75">
      <c r="A190">
        <f t="shared" si="14"/>
        <v>725</v>
      </c>
      <c r="B190">
        <f t="shared" si="10"/>
        <v>-1.4900325417954718E-10</v>
      </c>
      <c r="C190">
        <f t="shared" si="11"/>
        <v>1.3354650718611083E-10</v>
      </c>
      <c r="D190">
        <f t="shared" si="12"/>
        <v>30.000000001760686</v>
      </c>
      <c r="E190">
        <f t="shared" si="13"/>
        <v>56.66666666693052</v>
      </c>
    </row>
    <row r="191" spans="1:5" ht="12.75">
      <c r="A191">
        <f t="shared" si="14"/>
        <v>729</v>
      </c>
      <c r="B191">
        <f t="shared" si="10"/>
        <v>-1.252946635332819E-10</v>
      </c>
      <c r="C191">
        <f t="shared" si="11"/>
        <v>9.977241255398894E-11</v>
      </c>
      <c r="D191">
        <f t="shared" si="12"/>
        <v>30.000000001259508</v>
      </c>
      <c r="E191">
        <f t="shared" si="13"/>
        <v>56.66666666732961</v>
      </c>
    </row>
    <row r="192" spans="1:5" ht="12.75">
      <c r="A192">
        <f t="shared" si="14"/>
        <v>733</v>
      </c>
      <c r="B192">
        <f t="shared" si="10"/>
        <v>-1.0385536874935042E-10</v>
      </c>
      <c r="C192">
        <f t="shared" si="11"/>
        <v>7.137201940565774E-11</v>
      </c>
      <c r="D192">
        <f t="shared" si="12"/>
        <v>30.000000000844086</v>
      </c>
      <c r="E192">
        <f t="shared" si="13"/>
        <v>56.6666666676151</v>
      </c>
    </row>
    <row r="193" spans="1:5" ht="12.75">
      <c r="A193">
        <f t="shared" si="14"/>
        <v>737</v>
      </c>
      <c r="B193">
        <f t="shared" si="10"/>
        <v>-8.472533785663927E-11</v>
      </c>
      <c r="C193">
        <f t="shared" si="11"/>
        <v>4.783173856992562E-11</v>
      </c>
      <c r="D193">
        <f t="shared" si="12"/>
        <v>30.000000000505185</v>
      </c>
      <c r="E193">
        <f t="shared" si="13"/>
        <v>56.666666667806425</v>
      </c>
    </row>
    <row r="194" spans="1:5" ht="12.75">
      <c r="A194">
        <f t="shared" si="14"/>
        <v>741</v>
      </c>
      <c r="B194">
        <f t="shared" si="10"/>
        <v>-6.787170825361954E-11</v>
      </c>
      <c r="C194">
        <f t="shared" si="11"/>
        <v>2.8627322734564586E-11</v>
      </c>
      <c r="D194">
        <f t="shared" si="12"/>
        <v>30.000000000233698</v>
      </c>
      <c r="E194">
        <f t="shared" si="13"/>
        <v>56.666666667920936</v>
      </c>
    </row>
    <row r="195" spans="1:5" ht="12.75">
      <c r="A195">
        <f t="shared" si="14"/>
        <v>745</v>
      </c>
      <c r="B195">
        <f t="shared" si="10"/>
        <v>-5.320788254437048E-11</v>
      </c>
      <c r="C195">
        <f t="shared" si="11"/>
        <v>1.3242740237728867E-11</v>
      </c>
      <c r="D195">
        <f t="shared" si="12"/>
        <v>30.000000000020865</v>
      </c>
      <c r="E195">
        <f t="shared" si="13"/>
        <v>56.66666666797391</v>
      </c>
    </row>
    <row r="196" spans="1:5" ht="12.75">
      <c r="A196">
        <f t="shared" si="14"/>
        <v>749</v>
      </c>
      <c r="B196">
        <f t="shared" si="10"/>
        <v>-4.0607961437899576E-11</v>
      </c>
      <c r="C196">
        <f t="shared" si="11"/>
        <v>1.1823875212257917E-12</v>
      </c>
      <c r="D196">
        <f t="shared" si="12"/>
        <v>29.99999999985843</v>
      </c>
      <c r="E196">
        <f t="shared" si="13"/>
        <v>56.66666666797864</v>
      </c>
    </row>
    <row r="197" spans="1:5" ht="12.75">
      <c r="A197">
        <f t="shared" si="14"/>
        <v>753</v>
      </c>
      <c r="B197">
        <f t="shared" si="10"/>
        <v>-2.9921176647462744E-11</v>
      </c>
      <c r="C197">
        <f t="shared" si="11"/>
        <v>-8.022249531336456E-12</v>
      </c>
      <c r="D197">
        <f t="shared" si="12"/>
        <v>29.999999999738748</v>
      </c>
      <c r="E197">
        <f t="shared" si="13"/>
        <v>56.66666666794655</v>
      </c>
    </row>
    <row r="198" spans="1:5" ht="12.75">
      <c r="A198">
        <f t="shared" si="14"/>
        <v>757</v>
      </c>
      <c r="B198">
        <f t="shared" si="10"/>
        <v>-2.0979884496341583E-11</v>
      </c>
      <c r="C198">
        <f t="shared" si="11"/>
        <v>-1.4803935854956762E-11</v>
      </c>
      <c r="D198">
        <f t="shared" si="12"/>
        <v>29.99999999965483</v>
      </c>
      <c r="E198">
        <f t="shared" si="13"/>
        <v>56.666666667887334</v>
      </c>
    </row>
    <row r="199" spans="1:5" ht="12.75">
      <c r="A199">
        <f t="shared" si="14"/>
        <v>761</v>
      </c>
      <c r="B199">
        <f t="shared" si="10"/>
        <v>-1.3608891791250244E-11</v>
      </c>
      <c r="C199">
        <f t="shared" si="11"/>
        <v>-1.9559465158636158E-11</v>
      </c>
      <c r="D199">
        <f t="shared" si="12"/>
        <v>29.999999999600394</v>
      </c>
      <c r="E199">
        <f t="shared" si="13"/>
        <v>56.666666667809096</v>
      </c>
    </row>
    <row r="200" spans="1:5" ht="12.75">
      <c r="A200">
        <f t="shared" si="14"/>
        <v>765</v>
      </c>
      <c r="B200">
        <f t="shared" si="10"/>
        <v>-7.632561249693026E-12</v>
      </c>
      <c r="C200">
        <f t="shared" si="11"/>
        <v>-2.2644108810254693E-11</v>
      </c>
      <c r="D200">
        <f t="shared" si="12"/>
        <v>29.999999999569866</v>
      </c>
      <c r="E200">
        <f t="shared" si="13"/>
        <v>56.666666667718516</v>
      </c>
    </row>
    <row r="201" spans="1:5" ht="12.75">
      <c r="A201">
        <f t="shared" si="14"/>
        <v>769</v>
      </c>
      <c r="B201">
        <f aca="true" t="shared" si="15" ref="B201:B264">J_Slow-K4_Slow*D200-KO_Slow*D200*E200</f>
        <v>-2.879918525877656E-12</v>
      </c>
      <c r="C201">
        <f aca="true" t="shared" si="16" ref="C201:C264">K1_Slow*D200*E200-K3_Slow*E200</f>
        <v>-2.4374058327225612E-11</v>
      </c>
      <c r="D201">
        <f aca="true" t="shared" si="17" ref="D201:D264">D200+B201*DT_Slow</f>
        <v>29.999999999558348</v>
      </c>
      <c r="E201">
        <f aca="true" t="shared" si="18" ref="E201:E264">E200+C201*DT_Slow</f>
        <v>56.66666666762102</v>
      </c>
    </row>
    <row r="202" spans="1:5" ht="12.75">
      <c r="A202">
        <f aca="true" t="shared" si="19" ref="A202:A265">A201+DT_Slow</f>
        <v>773</v>
      </c>
      <c r="B202">
        <f t="shared" si="15"/>
        <v>8.129052986305396E-13</v>
      </c>
      <c r="C202">
        <f t="shared" si="16"/>
        <v>-2.5026869465705204E-11</v>
      </c>
      <c r="D202">
        <f t="shared" si="17"/>
        <v>29.9999999995616</v>
      </c>
      <c r="E202">
        <f t="shared" si="18"/>
        <v>56.666666667520914</v>
      </c>
    </row>
    <row r="203" spans="1:5" ht="12.75">
      <c r="A203">
        <f t="shared" si="19"/>
        <v>777</v>
      </c>
      <c r="B203">
        <f t="shared" si="15"/>
        <v>3.5993430458347575E-12</v>
      </c>
      <c r="C203">
        <f t="shared" si="16"/>
        <v>-2.4842794488222353E-11</v>
      </c>
      <c r="D203">
        <f t="shared" si="17"/>
        <v>29.999999999575998</v>
      </c>
      <c r="E203">
        <f t="shared" si="18"/>
        <v>56.666666667421545</v>
      </c>
    </row>
    <row r="204" spans="1:5" ht="12.75">
      <c r="A204">
        <f t="shared" si="19"/>
        <v>781</v>
      </c>
      <c r="B204">
        <f t="shared" si="15"/>
        <v>5.6203930398623925E-12</v>
      </c>
      <c r="C204">
        <f t="shared" si="16"/>
        <v>-2.4026780565122863E-11</v>
      </c>
      <c r="D204">
        <f t="shared" si="17"/>
        <v>29.99999999959848</v>
      </c>
      <c r="E204">
        <f t="shared" si="18"/>
        <v>56.66666666732544</v>
      </c>
    </row>
    <row r="205" spans="1:5" ht="12.75">
      <c r="A205">
        <f t="shared" si="19"/>
        <v>785</v>
      </c>
      <c r="B205">
        <f t="shared" si="15"/>
        <v>7.004841151569963E-12</v>
      </c>
      <c r="C205">
        <f t="shared" si="16"/>
        <v>-2.2752688622063033E-11</v>
      </c>
      <c r="D205">
        <f t="shared" si="17"/>
        <v>29.9999999996265</v>
      </c>
      <c r="E205">
        <f t="shared" si="18"/>
        <v>56.66666666723442</v>
      </c>
    </row>
    <row r="206" spans="1:5" ht="12.75">
      <c r="A206">
        <f t="shared" si="19"/>
        <v>789</v>
      </c>
      <c r="B206">
        <f t="shared" si="15"/>
        <v>7.867262397098784E-12</v>
      </c>
      <c r="C206">
        <f t="shared" si="16"/>
        <v>-2.1164847652244134E-11</v>
      </c>
      <c r="D206">
        <f t="shared" si="17"/>
        <v>29.99999999965797</v>
      </c>
      <c r="E206">
        <f t="shared" si="18"/>
        <v>56.66666666714976</v>
      </c>
    </row>
    <row r="207" spans="1:5" ht="12.75">
      <c r="A207">
        <f t="shared" si="19"/>
        <v>793</v>
      </c>
      <c r="B207">
        <f t="shared" si="15"/>
        <v>8.309131160899597E-12</v>
      </c>
      <c r="C207">
        <f t="shared" si="16"/>
        <v>-1.9381607430091208E-11</v>
      </c>
      <c r="D207">
        <f t="shared" si="17"/>
        <v>29.999999999691205</v>
      </c>
      <c r="E207">
        <f t="shared" si="18"/>
        <v>56.666666667072235</v>
      </c>
    </row>
    <row r="208" spans="1:5" ht="12.75">
      <c r="A208">
        <f t="shared" si="19"/>
        <v>797</v>
      </c>
      <c r="B208">
        <f t="shared" si="15"/>
        <v>8.419265284942412E-12</v>
      </c>
      <c r="C208">
        <f t="shared" si="16"/>
        <v>-1.7498225091117092E-11</v>
      </c>
      <c r="D208">
        <f t="shared" si="17"/>
        <v>29.99999999972488</v>
      </c>
      <c r="E208">
        <f t="shared" si="18"/>
        <v>56.66666666700224</v>
      </c>
    </row>
    <row r="209" spans="1:5" ht="12.75">
      <c r="A209">
        <f t="shared" si="19"/>
        <v>801</v>
      </c>
      <c r="B209">
        <f t="shared" si="15"/>
        <v>8.274048113321442E-12</v>
      </c>
      <c r="C209">
        <f t="shared" si="16"/>
        <v>-1.5589751711786448E-11</v>
      </c>
      <c r="D209">
        <f t="shared" si="17"/>
        <v>29.99999999975798</v>
      </c>
      <c r="E209">
        <f t="shared" si="18"/>
        <v>56.66666666693988</v>
      </c>
    </row>
    <row r="210" spans="1:5" ht="12.75">
      <c r="A210">
        <f t="shared" si="19"/>
        <v>805</v>
      </c>
      <c r="B210">
        <f t="shared" si="15"/>
        <v>7.93809462606987E-12</v>
      </c>
      <c r="C210">
        <f t="shared" si="16"/>
        <v>-1.3714362978589634E-11</v>
      </c>
      <c r="D210">
        <f t="shared" si="17"/>
        <v>29.99999999978973</v>
      </c>
      <c r="E210">
        <f t="shared" si="18"/>
        <v>56.66666666688502</v>
      </c>
    </row>
    <row r="211" spans="1:5" ht="12.75">
      <c r="A211">
        <f t="shared" si="19"/>
        <v>809</v>
      </c>
      <c r="B211">
        <f t="shared" si="15"/>
        <v>7.467360063628803E-12</v>
      </c>
      <c r="C211">
        <f t="shared" si="16"/>
        <v>-1.1915135544882105E-11</v>
      </c>
      <c r="D211">
        <f t="shared" si="17"/>
        <v>29.9999999998196</v>
      </c>
      <c r="E211">
        <f t="shared" si="18"/>
        <v>56.66666666683736</v>
      </c>
    </row>
    <row r="212" spans="1:5" ht="12.75">
      <c r="A212">
        <f t="shared" si="19"/>
        <v>813</v>
      </c>
      <c r="B212">
        <f t="shared" si="15"/>
        <v>6.905809257773399E-12</v>
      </c>
      <c r="C212">
        <f t="shared" si="16"/>
        <v>-1.0222489521538591E-11</v>
      </c>
      <c r="D212">
        <f t="shared" si="17"/>
        <v>29.999999999847223</v>
      </c>
      <c r="E212">
        <f t="shared" si="18"/>
        <v>56.666666666796466</v>
      </c>
    </row>
    <row r="213" spans="1:5" ht="12.75">
      <c r="A213">
        <f t="shared" si="19"/>
        <v>817</v>
      </c>
      <c r="B213">
        <f t="shared" si="15"/>
        <v>6.291189791340912E-12</v>
      </c>
      <c r="C213">
        <f t="shared" si="16"/>
        <v>-8.657297101422046E-12</v>
      </c>
      <c r="D213">
        <f t="shared" si="17"/>
        <v>29.999999999872387</v>
      </c>
      <c r="E213">
        <f t="shared" si="18"/>
        <v>56.666666666761834</v>
      </c>
    </row>
    <row r="214" spans="1:5" ht="12.75">
      <c r="A214">
        <f t="shared" si="19"/>
        <v>821</v>
      </c>
      <c r="B214">
        <f t="shared" si="15"/>
        <v>5.652589507576522E-12</v>
      </c>
      <c r="C214">
        <f t="shared" si="16"/>
        <v>-7.23154869319842E-12</v>
      </c>
      <c r="D214">
        <f t="shared" si="17"/>
        <v>29.999999999894996</v>
      </c>
      <c r="E214">
        <f t="shared" si="18"/>
        <v>56.66666666673291</v>
      </c>
    </row>
    <row r="215" spans="1:5" ht="12.75">
      <c r="A215">
        <f t="shared" si="19"/>
        <v>825</v>
      </c>
      <c r="B215">
        <f t="shared" si="15"/>
        <v>5.012879000787507E-12</v>
      </c>
      <c r="C215">
        <f t="shared" si="16"/>
        <v>-5.950129278176064E-12</v>
      </c>
      <c r="D215">
        <f t="shared" si="17"/>
        <v>29.999999999915048</v>
      </c>
      <c r="E215">
        <f t="shared" si="18"/>
        <v>56.666666666709105</v>
      </c>
    </row>
    <row r="216" spans="1:5" ht="12.75">
      <c r="A216">
        <f t="shared" si="19"/>
        <v>829</v>
      </c>
      <c r="B216">
        <f t="shared" si="15"/>
        <v>4.390265928577719E-12</v>
      </c>
      <c r="C216">
        <f t="shared" si="16"/>
        <v>-4.813927034774679E-12</v>
      </c>
      <c r="D216">
        <f t="shared" si="17"/>
        <v>29.99999999993261</v>
      </c>
      <c r="E216">
        <f t="shared" si="18"/>
        <v>56.66666666668985</v>
      </c>
    </row>
    <row r="217" spans="1:5" ht="12.75">
      <c r="A217">
        <f t="shared" si="19"/>
        <v>833</v>
      </c>
      <c r="B217">
        <f t="shared" si="15"/>
        <v>3.79718478882296E-12</v>
      </c>
      <c r="C217">
        <f t="shared" si="16"/>
        <v>-3.8187231155006884E-12</v>
      </c>
      <c r="D217">
        <f t="shared" si="17"/>
        <v>29.999999999947796</v>
      </c>
      <c r="E217">
        <f t="shared" si="18"/>
        <v>56.66666666667457</v>
      </c>
    </row>
    <row r="218" spans="1:5" ht="12.75">
      <c r="A218">
        <f t="shared" si="19"/>
        <v>837</v>
      </c>
      <c r="B218">
        <f t="shared" si="15"/>
        <v>3.2429614549300823E-12</v>
      </c>
      <c r="C218">
        <f t="shared" si="16"/>
        <v>-2.958078226811267E-12</v>
      </c>
      <c r="D218">
        <f t="shared" si="17"/>
        <v>29.999999999960767</v>
      </c>
      <c r="E218">
        <f t="shared" si="18"/>
        <v>56.66666666666274</v>
      </c>
    </row>
    <row r="219" spans="1:5" ht="12.75">
      <c r="A219">
        <f t="shared" si="19"/>
        <v>841</v>
      </c>
      <c r="B219">
        <f t="shared" si="15"/>
        <v>2.7333690866271354E-12</v>
      </c>
      <c r="C219">
        <f t="shared" si="16"/>
        <v>-2.2233326291143385E-12</v>
      </c>
      <c r="D219">
        <f t="shared" si="17"/>
        <v>29.9999999999717</v>
      </c>
      <c r="E219">
        <f t="shared" si="18"/>
        <v>56.666666666653846</v>
      </c>
    </row>
    <row r="220" spans="1:5" ht="12.75">
      <c r="A220">
        <f t="shared" si="19"/>
        <v>845</v>
      </c>
      <c r="B220">
        <f t="shared" si="15"/>
        <v>2.2715163083830703E-12</v>
      </c>
      <c r="C220">
        <f t="shared" si="16"/>
        <v>-1.6038281813735011E-12</v>
      </c>
      <c r="D220">
        <f t="shared" si="17"/>
        <v>29.999999999980787</v>
      </c>
      <c r="E220">
        <f t="shared" si="18"/>
        <v>56.66666666664743</v>
      </c>
    </row>
    <row r="221" spans="1:5" ht="12.75">
      <c r="A221">
        <f t="shared" si="19"/>
        <v>849</v>
      </c>
      <c r="B221">
        <f t="shared" si="15"/>
        <v>1.857847209407737E-12</v>
      </c>
      <c r="C221">
        <f t="shared" si="16"/>
        <v>-1.0886846979474285E-12</v>
      </c>
      <c r="D221">
        <f t="shared" si="17"/>
        <v>29.99999999998822</v>
      </c>
      <c r="E221">
        <f t="shared" si="18"/>
        <v>56.666666666643074</v>
      </c>
    </row>
    <row r="222" spans="1:5" ht="12.75">
      <c r="A222">
        <f t="shared" si="19"/>
        <v>853</v>
      </c>
      <c r="B222">
        <f t="shared" si="15"/>
        <v>1.4932499681208355E-12</v>
      </c>
      <c r="C222">
        <f t="shared" si="16"/>
        <v>-6.674660824046441E-13</v>
      </c>
      <c r="D222">
        <f t="shared" si="17"/>
        <v>29.99999999999419</v>
      </c>
      <c r="E222">
        <f t="shared" si="18"/>
        <v>56.6666666666404</v>
      </c>
    </row>
    <row r="223" spans="1:5" ht="12.75">
      <c r="A223">
        <f t="shared" si="19"/>
        <v>857</v>
      </c>
      <c r="B223">
        <f t="shared" si="15"/>
        <v>1.1752820938681907E-12</v>
      </c>
      <c r="C223">
        <f t="shared" si="16"/>
        <v>-3.290701044988964E-13</v>
      </c>
      <c r="D223">
        <f t="shared" si="17"/>
        <v>29.99999999999889</v>
      </c>
      <c r="E223">
        <f t="shared" si="18"/>
        <v>56.66666666663909</v>
      </c>
    </row>
    <row r="224" spans="1:5" ht="12.75">
      <c r="A224">
        <f t="shared" si="19"/>
        <v>861</v>
      </c>
      <c r="B224">
        <f t="shared" si="15"/>
        <v>9.012790513907021E-13</v>
      </c>
      <c r="C224">
        <f t="shared" si="16"/>
        <v>-6.283862319378386E-14</v>
      </c>
      <c r="D224">
        <f t="shared" si="17"/>
        <v>30.000000000002498</v>
      </c>
      <c r="E224">
        <f t="shared" si="18"/>
        <v>56.66666666663884</v>
      </c>
    </row>
    <row r="225" spans="1:5" ht="12.75">
      <c r="A225">
        <f t="shared" si="19"/>
        <v>865</v>
      </c>
      <c r="B225">
        <f t="shared" si="15"/>
        <v>6.683542608243442E-13</v>
      </c>
      <c r="C225">
        <f t="shared" si="16"/>
        <v>1.4166445794216997E-13</v>
      </c>
      <c r="D225">
        <f t="shared" si="17"/>
        <v>30.000000000005173</v>
      </c>
      <c r="E225">
        <f t="shared" si="18"/>
        <v>56.66666666663941</v>
      </c>
    </row>
    <row r="226" spans="1:5" ht="12.75">
      <c r="A226">
        <f t="shared" si="19"/>
        <v>869</v>
      </c>
      <c r="B226">
        <f t="shared" si="15"/>
        <v>4.729550084903167E-13</v>
      </c>
      <c r="C226">
        <f t="shared" si="16"/>
        <v>2.9309887850104133E-13</v>
      </c>
      <c r="D226">
        <f t="shared" si="17"/>
        <v>30.000000000007063</v>
      </c>
      <c r="E226">
        <f t="shared" si="18"/>
        <v>56.66666666664058</v>
      </c>
    </row>
    <row r="227" spans="1:5" ht="12.75">
      <c r="A227">
        <f t="shared" si="19"/>
        <v>873</v>
      </c>
      <c r="B227">
        <f t="shared" si="15"/>
        <v>3.1175062531474396E-13</v>
      </c>
      <c r="C227">
        <f t="shared" si="16"/>
        <v>4.0034642267983145E-13</v>
      </c>
      <c r="D227">
        <f t="shared" si="17"/>
        <v>30.00000000000831</v>
      </c>
      <c r="E227">
        <f t="shared" si="18"/>
        <v>56.66666666664218</v>
      </c>
    </row>
    <row r="228" spans="1:5" ht="12.75">
      <c r="A228">
        <f t="shared" si="19"/>
        <v>877</v>
      </c>
      <c r="B228">
        <f t="shared" si="15"/>
        <v>1.8052226380405045E-13</v>
      </c>
      <c r="C228">
        <f t="shared" si="16"/>
        <v>4.711786516509164E-13</v>
      </c>
      <c r="D228">
        <f t="shared" si="17"/>
        <v>30.00000000000903</v>
      </c>
      <c r="E228">
        <f t="shared" si="18"/>
        <v>56.66666666664406</v>
      </c>
    </row>
    <row r="229" spans="1:5" ht="12.75">
      <c r="A229">
        <f t="shared" si="19"/>
        <v>881</v>
      </c>
      <c r="B229">
        <f t="shared" si="15"/>
        <v>7.593925488436071E-14</v>
      </c>
      <c r="C229">
        <f t="shared" si="16"/>
        <v>5.118128143521972E-13</v>
      </c>
      <c r="D229">
        <f t="shared" si="17"/>
        <v>30.000000000009337</v>
      </c>
      <c r="E229">
        <f t="shared" si="18"/>
        <v>56.66666666664611</v>
      </c>
    </row>
    <row r="230" spans="1:5" ht="12.75">
      <c r="A230">
        <f t="shared" si="19"/>
        <v>885</v>
      </c>
      <c r="B230">
        <f t="shared" si="15"/>
        <v>-5.773159728050814E-15</v>
      </c>
      <c r="C230">
        <f t="shared" si="16"/>
        <v>5.293543381412746E-13</v>
      </c>
      <c r="D230">
        <f t="shared" si="17"/>
        <v>30.000000000009315</v>
      </c>
      <c r="E230">
        <f t="shared" si="18"/>
        <v>56.666666666648226</v>
      </c>
    </row>
    <row r="231" spans="1:5" ht="12.75">
      <c r="A231">
        <f t="shared" si="19"/>
        <v>889</v>
      </c>
      <c r="B231">
        <f t="shared" si="15"/>
        <v>-6.772360450213455E-14</v>
      </c>
      <c r="C231">
        <f t="shared" si="16"/>
        <v>5.280220705117245E-13</v>
      </c>
      <c r="D231">
        <f t="shared" si="17"/>
        <v>30.000000000009045</v>
      </c>
      <c r="E231">
        <f t="shared" si="18"/>
        <v>56.666666666650336</v>
      </c>
    </row>
    <row r="232" spans="1:5" ht="12.75">
      <c r="A232">
        <f t="shared" si="19"/>
        <v>893</v>
      </c>
      <c r="B232">
        <f t="shared" si="15"/>
        <v>-1.1324274851176597E-13</v>
      </c>
      <c r="C232">
        <f t="shared" si="16"/>
        <v>5.127009927718973E-13</v>
      </c>
      <c r="D232">
        <f t="shared" si="17"/>
        <v>30.00000000000859</v>
      </c>
      <c r="E232">
        <f t="shared" si="18"/>
        <v>56.66666666665239</v>
      </c>
    </row>
    <row r="233" spans="1:5" ht="12.75">
      <c r="A233">
        <f t="shared" si="19"/>
        <v>897</v>
      </c>
      <c r="B233">
        <f t="shared" si="15"/>
        <v>-1.4455103780619538E-13</v>
      </c>
      <c r="C233">
        <f t="shared" si="16"/>
        <v>4.869438186005937E-13</v>
      </c>
      <c r="D233">
        <f t="shared" si="17"/>
        <v>30.00000000000801</v>
      </c>
      <c r="E233">
        <f t="shared" si="18"/>
        <v>56.666666666654336</v>
      </c>
    </row>
    <row r="234" spans="1:5" ht="12.75">
      <c r="A234">
        <f t="shared" si="19"/>
        <v>901</v>
      </c>
      <c r="B234">
        <f t="shared" si="15"/>
        <v>-1.6431300764452317E-13</v>
      </c>
      <c r="C234">
        <f t="shared" si="16"/>
        <v>4.54081217071689E-13</v>
      </c>
      <c r="D234">
        <f t="shared" si="17"/>
        <v>30.000000000007354</v>
      </c>
      <c r="E234">
        <f t="shared" si="18"/>
        <v>56.666666666656155</v>
      </c>
    </row>
    <row r="235" spans="1:5" ht="12.75">
      <c r="A235">
        <f t="shared" si="19"/>
        <v>905</v>
      </c>
      <c r="B235">
        <f t="shared" si="15"/>
        <v>-1.7497114868092467E-13</v>
      </c>
      <c r="C235">
        <f t="shared" si="16"/>
        <v>4.1677772344428377E-13</v>
      </c>
      <c r="D235">
        <f t="shared" si="17"/>
        <v>30.000000000006654</v>
      </c>
      <c r="E235">
        <f t="shared" si="18"/>
        <v>56.666666666657825</v>
      </c>
    </row>
    <row r="236" spans="1:5" ht="12.75">
      <c r="A236">
        <f t="shared" si="19"/>
        <v>909</v>
      </c>
      <c r="B236">
        <f t="shared" si="15"/>
        <v>-1.7830181775480014E-13</v>
      </c>
      <c r="C236">
        <f t="shared" si="16"/>
        <v>3.772537837676282E-13</v>
      </c>
      <c r="D236">
        <f t="shared" si="17"/>
        <v>30.00000000000594</v>
      </c>
      <c r="E236">
        <f t="shared" si="18"/>
        <v>56.66666666665933</v>
      </c>
    </row>
    <row r="237" spans="1:5" ht="12.75">
      <c r="A237">
        <f t="shared" si="19"/>
        <v>913</v>
      </c>
      <c r="B237">
        <f t="shared" si="15"/>
        <v>-1.7608137170554983E-13</v>
      </c>
      <c r="C237">
        <f t="shared" si="16"/>
        <v>3.368416656712725E-13</v>
      </c>
      <c r="D237">
        <f t="shared" si="17"/>
        <v>30.000000000005237</v>
      </c>
      <c r="E237">
        <f t="shared" si="18"/>
        <v>56.66666666666068</v>
      </c>
    </row>
    <row r="238" spans="1:5" ht="12.75">
      <c r="A238">
        <f t="shared" si="19"/>
        <v>917</v>
      </c>
      <c r="B238">
        <f t="shared" si="15"/>
        <v>-1.6964207816272392E-13</v>
      </c>
      <c r="C238">
        <f t="shared" si="16"/>
        <v>2.9687363678476686E-13</v>
      </c>
      <c r="D238">
        <f t="shared" si="17"/>
        <v>30.000000000004558</v>
      </c>
      <c r="E238">
        <f t="shared" si="18"/>
        <v>56.66666666666187</v>
      </c>
    </row>
    <row r="239" spans="1:5" ht="12.75">
      <c r="A239">
        <f t="shared" si="19"/>
        <v>921</v>
      </c>
      <c r="B239">
        <f t="shared" si="15"/>
        <v>-1.5987211554602254E-13</v>
      </c>
      <c r="C239">
        <f t="shared" si="16"/>
        <v>2.582378755278114E-13</v>
      </c>
      <c r="D239">
        <f t="shared" si="17"/>
        <v>30.00000000000392</v>
      </c>
      <c r="E239">
        <f t="shared" si="18"/>
        <v>56.6666666666629</v>
      </c>
    </row>
    <row r="240" spans="1:5" ht="12.75">
      <c r="A240">
        <f t="shared" si="19"/>
        <v>925</v>
      </c>
      <c r="B240">
        <f t="shared" si="15"/>
        <v>-1.4810375148499588E-13</v>
      </c>
      <c r="C240">
        <f t="shared" si="16"/>
        <v>2.220446049250313E-13</v>
      </c>
      <c r="D240">
        <f t="shared" si="17"/>
        <v>30.000000000003325</v>
      </c>
      <c r="E240">
        <f t="shared" si="18"/>
        <v>56.66666666666379</v>
      </c>
    </row>
    <row r="241" spans="1:5" ht="12.75">
      <c r="A241">
        <f t="shared" si="19"/>
        <v>929</v>
      </c>
      <c r="B241">
        <f t="shared" si="15"/>
        <v>-1.3522516439934407E-13</v>
      </c>
      <c r="C241">
        <f t="shared" si="16"/>
        <v>1.8851586958135158E-13</v>
      </c>
      <c r="D241">
        <f t="shared" si="17"/>
        <v>30.000000000002785</v>
      </c>
      <c r="E241">
        <f t="shared" si="18"/>
        <v>56.66666666666454</v>
      </c>
    </row>
    <row r="242" spans="1:5" ht="12.75">
      <c r="A242">
        <f t="shared" si="19"/>
        <v>933</v>
      </c>
      <c r="B242">
        <f t="shared" si="15"/>
        <v>-1.219024881038422E-13</v>
      </c>
      <c r="C242">
        <f t="shared" si="16"/>
        <v>1.5787371410169726E-13</v>
      </c>
      <c r="D242">
        <f t="shared" si="17"/>
        <v>30.0000000000023</v>
      </c>
      <c r="E242">
        <f t="shared" si="18"/>
        <v>56.66666666666517</v>
      </c>
    </row>
    <row r="243" spans="1:5" ht="12.75">
      <c r="A243">
        <f t="shared" si="19"/>
        <v>937</v>
      </c>
      <c r="B243">
        <f t="shared" si="15"/>
        <v>-1.0835776720341528E-13</v>
      </c>
      <c r="C243">
        <f t="shared" si="16"/>
        <v>1.3034018309099338E-13</v>
      </c>
      <c r="D243">
        <f t="shared" si="17"/>
        <v>30.000000000001865</v>
      </c>
      <c r="E243">
        <f t="shared" si="18"/>
        <v>56.66666666666569</v>
      </c>
    </row>
    <row r="244" spans="1:5" ht="12.75">
      <c r="A244">
        <f t="shared" si="19"/>
        <v>941</v>
      </c>
      <c r="B244">
        <f t="shared" si="15"/>
        <v>-9.50350909079134E-14</v>
      </c>
      <c r="C244">
        <f t="shared" si="16"/>
        <v>1.056932319443149E-13</v>
      </c>
      <c r="D244">
        <f t="shared" si="17"/>
        <v>30.000000000001485</v>
      </c>
      <c r="E244">
        <f t="shared" si="18"/>
        <v>56.66666666666612</v>
      </c>
    </row>
    <row r="245" spans="1:5" ht="12.75">
      <c r="A245">
        <f t="shared" si="19"/>
        <v>945</v>
      </c>
      <c r="B245">
        <f t="shared" si="15"/>
        <v>-8.282263763703668E-14</v>
      </c>
      <c r="C245">
        <f t="shared" si="16"/>
        <v>8.43769498715119E-14</v>
      </c>
      <c r="D245">
        <f t="shared" si="17"/>
        <v>30.000000000001155</v>
      </c>
      <c r="E245">
        <f t="shared" si="18"/>
        <v>56.66666666666646</v>
      </c>
    </row>
    <row r="246" spans="1:5" ht="12.75">
      <c r="A246">
        <f t="shared" si="19"/>
        <v>949</v>
      </c>
      <c r="B246">
        <f t="shared" si="15"/>
        <v>-7.083222897108499E-14</v>
      </c>
      <c r="C246">
        <f t="shared" si="16"/>
        <v>6.550315845288424E-14</v>
      </c>
      <c r="D246">
        <f t="shared" si="17"/>
        <v>30.00000000000087</v>
      </c>
      <c r="E246">
        <f t="shared" si="18"/>
        <v>56.66666666666672</v>
      </c>
    </row>
    <row r="247" spans="1:5" ht="12.75">
      <c r="A247">
        <f t="shared" si="19"/>
        <v>953</v>
      </c>
      <c r="B247">
        <f t="shared" si="15"/>
        <v>-5.972999872483342E-14</v>
      </c>
      <c r="C247">
        <f t="shared" si="16"/>
        <v>4.951594689828198E-14</v>
      </c>
      <c r="D247">
        <f t="shared" si="17"/>
        <v>30.000000000000632</v>
      </c>
      <c r="E247">
        <f t="shared" si="18"/>
        <v>56.66666666666692</v>
      </c>
    </row>
    <row r="248" spans="1:5" ht="12.75">
      <c r="A248">
        <f t="shared" si="19"/>
        <v>957</v>
      </c>
      <c r="B248">
        <f t="shared" si="15"/>
        <v>-4.973799150320701E-14</v>
      </c>
      <c r="C248">
        <f t="shared" si="16"/>
        <v>3.597122599785507E-14</v>
      </c>
      <c r="D248">
        <f t="shared" si="17"/>
        <v>30.000000000000433</v>
      </c>
      <c r="E248">
        <f t="shared" si="18"/>
        <v>56.66666666666706</v>
      </c>
    </row>
    <row r="249" spans="1:5" ht="12.75">
      <c r="A249">
        <f t="shared" si="19"/>
        <v>961</v>
      </c>
      <c r="B249">
        <f t="shared" si="15"/>
        <v>-4.063416270128073E-14</v>
      </c>
      <c r="C249">
        <f t="shared" si="16"/>
        <v>2.4646951146678475E-14</v>
      </c>
      <c r="D249">
        <f t="shared" si="17"/>
        <v>30.00000000000027</v>
      </c>
      <c r="E249">
        <f t="shared" si="18"/>
        <v>56.66666666666716</v>
      </c>
    </row>
    <row r="250" spans="1:5" ht="12.75">
      <c r="A250">
        <f t="shared" si="19"/>
        <v>965</v>
      </c>
      <c r="B250">
        <f t="shared" si="15"/>
        <v>-3.2862601528904634E-14</v>
      </c>
      <c r="C250">
        <f t="shared" si="16"/>
        <v>1.532107773982716E-14</v>
      </c>
      <c r="D250">
        <f t="shared" si="17"/>
        <v>30.00000000000014</v>
      </c>
      <c r="E250">
        <f t="shared" si="18"/>
        <v>56.666666666667226</v>
      </c>
    </row>
    <row r="251" spans="1:5" ht="12.75">
      <c r="A251">
        <f t="shared" si="19"/>
        <v>969</v>
      </c>
      <c r="B251">
        <f t="shared" si="15"/>
        <v>-2.5979218776228663E-14</v>
      </c>
      <c r="C251">
        <f t="shared" si="16"/>
        <v>7.993605777301127E-15</v>
      </c>
      <c r="D251">
        <f t="shared" si="17"/>
        <v>30.000000000000036</v>
      </c>
      <c r="E251">
        <f t="shared" si="18"/>
        <v>56.666666666667254</v>
      </c>
    </row>
    <row r="252" spans="1:5" ht="12.75">
      <c r="A252">
        <f t="shared" si="19"/>
        <v>973</v>
      </c>
      <c r="B252">
        <f t="shared" si="15"/>
        <v>-1.9984014443252818E-14</v>
      </c>
      <c r="C252">
        <f t="shared" si="16"/>
        <v>2.220446049250313E-15</v>
      </c>
      <c r="D252">
        <f t="shared" si="17"/>
        <v>29.999999999999957</v>
      </c>
      <c r="E252">
        <f t="shared" si="18"/>
        <v>56.66666666666726</v>
      </c>
    </row>
    <row r="253" spans="1:5" ht="12.75">
      <c r="A253">
        <f t="shared" si="19"/>
        <v>977</v>
      </c>
      <c r="B253">
        <f t="shared" si="15"/>
        <v>-1.509903313490213E-14</v>
      </c>
      <c r="C253">
        <f t="shared" si="16"/>
        <v>-2.220446049250313E-15</v>
      </c>
      <c r="D253">
        <f t="shared" si="17"/>
        <v>29.999999999999897</v>
      </c>
      <c r="E253">
        <f t="shared" si="18"/>
        <v>56.666666666667254</v>
      </c>
    </row>
    <row r="254" spans="1:5" ht="12.75">
      <c r="A254">
        <f t="shared" si="19"/>
        <v>981</v>
      </c>
      <c r="B254">
        <f t="shared" si="15"/>
        <v>-1.0880185641326534E-14</v>
      </c>
      <c r="C254">
        <f t="shared" si="16"/>
        <v>-5.551115123125783E-15</v>
      </c>
      <c r="D254">
        <f t="shared" si="17"/>
        <v>29.999999999999854</v>
      </c>
      <c r="E254">
        <f t="shared" si="18"/>
        <v>56.66666666666723</v>
      </c>
    </row>
    <row r="255" spans="1:5" ht="12.75">
      <c r="A255">
        <f t="shared" si="19"/>
        <v>985</v>
      </c>
      <c r="B255">
        <f t="shared" si="15"/>
        <v>-7.327471962526033E-15</v>
      </c>
      <c r="C255">
        <f t="shared" si="16"/>
        <v>-7.993605777301127E-15</v>
      </c>
      <c r="D255">
        <f t="shared" si="17"/>
        <v>29.999999999999826</v>
      </c>
      <c r="E255">
        <f t="shared" si="18"/>
        <v>56.6666666666672</v>
      </c>
    </row>
    <row r="256" spans="1:5" ht="12.75">
      <c r="A256">
        <f t="shared" si="19"/>
        <v>989</v>
      </c>
      <c r="B256">
        <f t="shared" si="15"/>
        <v>-4.218847493575595E-15</v>
      </c>
      <c r="C256">
        <f t="shared" si="16"/>
        <v>-9.992007221626409E-15</v>
      </c>
      <c r="D256">
        <f t="shared" si="17"/>
        <v>29.999999999999808</v>
      </c>
      <c r="E256">
        <f t="shared" si="18"/>
        <v>56.666666666667155</v>
      </c>
    </row>
    <row r="257" spans="1:5" ht="12.75">
      <c r="A257">
        <f t="shared" si="19"/>
        <v>993</v>
      </c>
      <c r="B257">
        <f t="shared" si="15"/>
        <v>-1.7763568394002505E-15</v>
      </c>
      <c r="C257">
        <f t="shared" si="16"/>
        <v>-1.0880185641326534E-14</v>
      </c>
      <c r="D257">
        <f t="shared" si="17"/>
        <v>29.9999999999998</v>
      </c>
      <c r="E257">
        <f t="shared" si="18"/>
        <v>56.66666666666711</v>
      </c>
    </row>
    <row r="258" spans="1:5" ht="12.75">
      <c r="A258">
        <f t="shared" si="19"/>
        <v>997</v>
      </c>
      <c r="B258">
        <f t="shared" si="15"/>
        <v>0</v>
      </c>
      <c r="C258">
        <f t="shared" si="16"/>
        <v>-1.1102230246251565E-14</v>
      </c>
      <c r="D258">
        <f t="shared" si="17"/>
        <v>29.9999999999998</v>
      </c>
      <c r="E258">
        <f t="shared" si="18"/>
        <v>56.66666666666707</v>
      </c>
    </row>
    <row r="259" spans="1:5" ht="12.75">
      <c r="A259">
        <f t="shared" si="19"/>
        <v>1001</v>
      </c>
      <c r="B259">
        <f t="shared" si="15"/>
        <v>0</v>
      </c>
      <c r="C259">
        <f t="shared" si="16"/>
        <v>-1.1102230246251565E-14</v>
      </c>
      <c r="D259">
        <f t="shared" si="17"/>
        <v>29.9999999999998</v>
      </c>
      <c r="E259">
        <f t="shared" si="18"/>
        <v>56.66666666666703</v>
      </c>
    </row>
    <row r="260" spans="1:5" ht="12.75">
      <c r="A260">
        <f t="shared" si="19"/>
        <v>1005</v>
      </c>
      <c r="B260">
        <f t="shared" si="15"/>
        <v>2.4424906541753444E-15</v>
      </c>
      <c r="C260">
        <f t="shared" si="16"/>
        <v>-1.1324274851176597E-14</v>
      </c>
      <c r="D260">
        <f t="shared" si="17"/>
        <v>29.99999999999981</v>
      </c>
      <c r="E260">
        <f t="shared" si="18"/>
        <v>56.666666666666984</v>
      </c>
    </row>
    <row r="261" spans="1:5" ht="12.75">
      <c r="A261">
        <f t="shared" si="19"/>
        <v>1009</v>
      </c>
      <c r="B261">
        <f t="shared" si="15"/>
        <v>3.1086244689504383E-15</v>
      </c>
      <c r="C261">
        <f t="shared" si="16"/>
        <v>-1.0658141036401503E-14</v>
      </c>
      <c r="D261">
        <f t="shared" si="17"/>
        <v>29.999999999999822</v>
      </c>
      <c r="E261">
        <f t="shared" si="18"/>
        <v>56.66666666666694</v>
      </c>
    </row>
    <row r="262" spans="1:5" ht="12.75">
      <c r="A262">
        <f t="shared" si="19"/>
        <v>1013</v>
      </c>
      <c r="B262">
        <f t="shared" si="15"/>
        <v>3.552713678800501E-15</v>
      </c>
      <c r="C262">
        <f t="shared" si="16"/>
        <v>-9.992007221626409E-15</v>
      </c>
      <c r="D262">
        <f t="shared" si="17"/>
        <v>29.999999999999837</v>
      </c>
      <c r="E262">
        <f t="shared" si="18"/>
        <v>56.6666666666669</v>
      </c>
    </row>
    <row r="263" spans="1:5" ht="12.75">
      <c r="A263">
        <f t="shared" si="19"/>
        <v>1017</v>
      </c>
      <c r="B263">
        <f t="shared" si="15"/>
        <v>3.774758283725532E-15</v>
      </c>
      <c r="C263">
        <f t="shared" si="16"/>
        <v>-9.103828801926284E-15</v>
      </c>
      <c r="D263">
        <f t="shared" si="17"/>
        <v>29.99999999999985</v>
      </c>
      <c r="E263">
        <f t="shared" si="18"/>
        <v>56.66666666666686</v>
      </c>
    </row>
    <row r="264" spans="1:5" ht="12.75">
      <c r="A264">
        <f t="shared" si="19"/>
        <v>1021</v>
      </c>
      <c r="B264">
        <f t="shared" si="15"/>
        <v>4.218847493575595E-15</v>
      </c>
      <c r="C264">
        <f t="shared" si="16"/>
        <v>-8.43769498715119E-15</v>
      </c>
      <c r="D264">
        <f t="shared" si="17"/>
        <v>29.99999999999987</v>
      </c>
      <c r="E264">
        <f t="shared" si="18"/>
        <v>56.66666666666683</v>
      </c>
    </row>
    <row r="265" spans="1:5" ht="12.75">
      <c r="A265">
        <f t="shared" si="19"/>
        <v>1025</v>
      </c>
      <c r="B265">
        <f aca="true" t="shared" si="20" ref="B265:B328">J_Slow-K4_Slow*D264-KO_Slow*D264*E264</f>
        <v>3.774758283725532E-15</v>
      </c>
      <c r="C265">
        <f aca="true" t="shared" si="21" ref="C265:C328">K1_Slow*D264*E264-K3_Slow*E264</f>
        <v>-7.327471962526033E-15</v>
      </c>
      <c r="D265">
        <f aca="true" t="shared" si="22" ref="D265:D328">D264+B265*DT_Slow</f>
        <v>29.999999999999883</v>
      </c>
      <c r="E265">
        <f aca="true" t="shared" si="23" ref="E265:E328">E264+C265*DT_Slow</f>
        <v>56.6666666666668</v>
      </c>
    </row>
    <row r="266" spans="1:5" ht="12.75">
      <c r="A266">
        <f aca="true" t="shared" si="24" ref="A266:A329">A265+DT_Slow</f>
        <v>1029</v>
      </c>
      <c r="B266">
        <f t="shared" si="20"/>
        <v>3.552713678800501E-15</v>
      </c>
      <c r="C266">
        <f t="shared" si="21"/>
        <v>-6.439293542825908E-15</v>
      </c>
      <c r="D266">
        <f t="shared" si="22"/>
        <v>29.999999999999897</v>
      </c>
      <c r="E266">
        <f t="shared" si="23"/>
        <v>56.66666666666677</v>
      </c>
    </row>
    <row r="267" spans="1:5" ht="12.75">
      <c r="A267">
        <f t="shared" si="24"/>
        <v>1033</v>
      </c>
      <c r="B267">
        <f t="shared" si="20"/>
        <v>3.774758283725532E-15</v>
      </c>
      <c r="C267">
        <f t="shared" si="21"/>
        <v>-5.773159728050814E-15</v>
      </c>
      <c r="D267">
        <f t="shared" si="22"/>
        <v>29.99999999999991</v>
      </c>
      <c r="E267">
        <f t="shared" si="23"/>
        <v>56.66666666666675</v>
      </c>
    </row>
    <row r="268" spans="1:5" ht="12.75">
      <c r="A268">
        <f t="shared" si="24"/>
        <v>1037</v>
      </c>
      <c r="B268">
        <f t="shared" si="20"/>
        <v>3.3306690738754696E-15</v>
      </c>
      <c r="C268">
        <f t="shared" si="21"/>
        <v>-4.884981308350689E-15</v>
      </c>
      <c r="D268">
        <f t="shared" si="22"/>
        <v>29.999999999999925</v>
      </c>
      <c r="E268">
        <f t="shared" si="23"/>
        <v>56.66666666666673</v>
      </c>
    </row>
    <row r="269" spans="1:5" ht="12.75">
      <c r="A269">
        <f t="shared" si="24"/>
        <v>1041</v>
      </c>
      <c r="B269">
        <f t="shared" si="20"/>
        <v>2.886579864025407E-15</v>
      </c>
      <c r="C269">
        <f t="shared" si="21"/>
        <v>-3.9968028886505635E-15</v>
      </c>
      <c r="D269">
        <f t="shared" si="22"/>
        <v>29.999999999999936</v>
      </c>
      <c r="E269">
        <f t="shared" si="23"/>
        <v>56.666666666666714</v>
      </c>
    </row>
    <row r="270" spans="1:5" ht="12.75">
      <c r="A270">
        <f t="shared" si="24"/>
        <v>1045</v>
      </c>
      <c r="B270">
        <f t="shared" si="20"/>
        <v>2.886579864025407E-15</v>
      </c>
      <c r="C270">
        <f t="shared" si="21"/>
        <v>-3.552713678800501E-15</v>
      </c>
      <c r="D270">
        <f t="shared" si="22"/>
        <v>29.999999999999947</v>
      </c>
      <c r="E270">
        <f t="shared" si="23"/>
        <v>56.6666666666667</v>
      </c>
    </row>
    <row r="271" spans="1:5" ht="12.75">
      <c r="A271">
        <f t="shared" si="24"/>
        <v>1049</v>
      </c>
      <c r="B271">
        <f t="shared" si="20"/>
        <v>2.6645352591003757E-15</v>
      </c>
      <c r="C271">
        <f t="shared" si="21"/>
        <v>-2.886579864025407E-15</v>
      </c>
      <c r="D271">
        <f t="shared" si="22"/>
        <v>29.999999999999957</v>
      </c>
      <c r="E271">
        <f t="shared" si="23"/>
        <v>56.666666666666686</v>
      </c>
    </row>
    <row r="272" spans="1:5" ht="12.75">
      <c r="A272">
        <f t="shared" si="24"/>
        <v>1053</v>
      </c>
      <c r="B272">
        <f t="shared" si="20"/>
        <v>2.220446049250313E-15</v>
      </c>
      <c r="C272">
        <f t="shared" si="21"/>
        <v>-2.220446049250313E-15</v>
      </c>
      <c r="D272">
        <f t="shared" si="22"/>
        <v>29.999999999999964</v>
      </c>
      <c r="E272">
        <f t="shared" si="23"/>
        <v>56.66666666666668</v>
      </c>
    </row>
    <row r="273" spans="1:5" ht="12.75">
      <c r="A273">
        <f t="shared" si="24"/>
        <v>1057</v>
      </c>
      <c r="B273">
        <f t="shared" si="20"/>
        <v>1.9984014443252818E-15</v>
      </c>
      <c r="C273">
        <f t="shared" si="21"/>
        <v>-1.9984014443252818E-15</v>
      </c>
      <c r="D273">
        <f t="shared" si="22"/>
        <v>29.99999999999997</v>
      </c>
      <c r="E273">
        <f t="shared" si="23"/>
        <v>56.66666666666667</v>
      </c>
    </row>
    <row r="274" spans="1:5" ht="12.75">
      <c r="A274">
        <f t="shared" si="24"/>
        <v>1061</v>
      </c>
      <c r="B274">
        <f t="shared" si="20"/>
        <v>1.7763568394002505E-15</v>
      </c>
      <c r="C274">
        <f t="shared" si="21"/>
        <v>-1.7763568394002505E-15</v>
      </c>
      <c r="D274">
        <f t="shared" si="22"/>
        <v>29.99999999999998</v>
      </c>
      <c r="E274">
        <f t="shared" si="23"/>
        <v>56.666666666666664</v>
      </c>
    </row>
    <row r="275" spans="1:5" ht="12.75">
      <c r="A275">
        <f t="shared" si="24"/>
        <v>1065</v>
      </c>
      <c r="B275">
        <f t="shared" si="20"/>
        <v>0</v>
      </c>
      <c r="C275">
        <f t="shared" si="21"/>
        <v>0</v>
      </c>
      <c r="D275">
        <f t="shared" si="22"/>
        <v>29.99999999999998</v>
      </c>
      <c r="E275">
        <f t="shared" si="23"/>
        <v>56.666666666666664</v>
      </c>
    </row>
    <row r="276" spans="1:5" ht="12.75">
      <c r="A276">
        <f t="shared" si="24"/>
        <v>1069</v>
      </c>
      <c r="B276">
        <f t="shared" si="20"/>
        <v>0</v>
      </c>
      <c r="C276">
        <f t="shared" si="21"/>
        <v>0</v>
      </c>
      <c r="D276">
        <f t="shared" si="22"/>
        <v>29.99999999999998</v>
      </c>
      <c r="E276">
        <f t="shared" si="23"/>
        <v>56.666666666666664</v>
      </c>
    </row>
    <row r="277" spans="1:5" ht="12.75">
      <c r="A277">
        <f t="shared" si="24"/>
        <v>1073</v>
      </c>
      <c r="B277">
        <f t="shared" si="20"/>
        <v>0</v>
      </c>
      <c r="C277">
        <f t="shared" si="21"/>
        <v>0</v>
      </c>
      <c r="D277">
        <f t="shared" si="22"/>
        <v>29.99999999999998</v>
      </c>
      <c r="E277">
        <f t="shared" si="23"/>
        <v>56.666666666666664</v>
      </c>
    </row>
    <row r="278" spans="1:5" ht="12.75">
      <c r="A278">
        <f t="shared" si="24"/>
        <v>1077</v>
      </c>
      <c r="B278">
        <f t="shared" si="20"/>
        <v>0</v>
      </c>
      <c r="C278">
        <f t="shared" si="21"/>
        <v>0</v>
      </c>
      <c r="D278">
        <f t="shared" si="22"/>
        <v>29.99999999999998</v>
      </c>
      <c r="E278">
        <f t="shared" si="23"/>
        <v>56.666666666666664</v>
      </c>
    </row>
    <row r="279" spans="1:5" ht="12.75">
      <c r="A279">
        <f t="shared" si="24"/>
        <v>1081</v>
      </c>
      <c r="B279">
        <f t="shared" si="20"/>
        <v>0</v>
      </c>
      <c r="C279">
        <f t="shared" si="21"/>
        <v>0</v>
      </c>
      <c r="D279">
        <f t="shared" si="22"/>
        <v>29.99999999999998</v>
      </c>
      <c r="E279">
        <f t="shared" si="23"/>
        <v>56.666666666666664</v>
      </c>
    </row>
    <row r="280" spans="1:5" ht="12.75">
      <c r="A280">
        <f t="shared" si="24"/>
        <v>1085</v>
      </c>
      <c r="B280">
        <f t="shared" si="20"/>
        <v>0</v>
      </c>
      <c r="C280">
        <f t="shared" si="21"/>
        <v>0</v>
      </c>
      <c r="D280">
        <f t="shared" si="22"/>
        <v>29.99999999999998</v>
      </c>
      <c r="E280">
        <f t="shared" si="23"/>
        <v>56.666666666666664</v>
      </c>
    </row>
    <row r="281" spans="1:5" ht="12.75">
      <c r="A281">
        <f t="shared" si="24"/>
        <v>1089</v>
      </c>
      <c r="B281">
        <f t="shared" si="20"/>
        <v>0</v>
      </c>
      <c r="C281">
        <f t="shared" si="21"/>
        <v>0</v>
      </c>
      <c r="D281">
        <f t="shared" si="22"/>
        <v>29.99999999999998</v>
      </c>
      <c r="E281">
        <f t="shared" si="23"/>
        <v>56.666666666666664</v>
      </c>
    </row>
    <row r="282" spans="1:5" ht="12.75">
      <c r="A282">
        <f t="shared" si="24"/>
        <v>1093</v>
      </c>
      <c r="B282">
        <f t="shared" si="20"/>
        <v>0</v>
      </c>
      <c r="C282">
        <f t="shared" si="21"/>
        <v>0</v>
      </c>
      <c r="D282">
        <f t="shared" si="22"/>
        <v>29.99999999999998</v>
      </c>
      <c r="E282">
        <f t="shared" si="23"/>
        <v>56.666666666666664</v>
      </c>
    </row>
    <row r="283" spans="1:5" ht="12.75">
      <c r="A283">
        <f t="shared" si="24"/>
        <v>1097</v>
      </c>
      <c r="B283">
        <f t="shared" si="20"/>
        <v>0</v>
      </c>
      <c r="C283">
        <f t="shared" si="21"/>
        <v>0</v>
      </c>
      <c r="D283">
        <f t="shared" si="22"/>
        <v>29.99999999999998</v>
      </c>
      <c r="E283">
        <f t="shared" si="23"/>
        <v>56.666666666666664</v>
      </c>
    </row>
    <row r="284" spans="1:5" ht="12.75">
      <c r="A284">
        <f t="shared" si="24"/>
        <v>1101</v>
      </c>
      <c r="B284">
        <f t="shared" si="20"/>
        <v>0</v>
      </c>
      <c r="C284">
        <f t="shared" si="21"/>
        <v>0</v>
      </c>
      <c r="D284">
        <f t="shared" si="22"/>
        <v>29.99999999999998</v>
      </c>
      <c r="E284">
        <f t="shared" si="23"/>
        <v>56.666666666666664</v>
      </c>
    </row>
    <row r="285" spans="1:5" ht="12.75">
      <c r="A285">
        <f t="shared" si="24"/>
        <v>1105</v>
      </c>
      <c r="B285">
        <f t="shared" si="20"/>
        <v>0</v>
      </c>
      <c r="C285">
        <f t="shared" si="21"/>
        <v>0</v>
      </c>
      <c r="D285">
        <f t="shared" si="22"/>
        <v>29.99999999999998</v>
      </c>
      <c r="E285">
        <f t="shared" si="23"/>
        <v>56.666666666666664</v>
      </c>
    </row>
    <row r="286" spans="1:5" ht="12.75">
      <c r="A286">
        <f t="shared" si="24"/>
        <v>1109</v>
      </c>
      <c r="B286">
        <f t="shared" si="20"/>
        <v>0</v>
      </c>
      <c r="C286">
        <f t="shared" si="21"/>
        <v>0</v>
      </c>
      <c r="D286">
        <f t="shared" si="22"/>
        <v>29.99999999999998</v>
      </c>
      <c r="E286">
        <f t="shared" si="23"/>
        <v>56.666666666666664</v>
      </c>
    </row>
    <row r="287" spans="1:5" ht="12.75">
      <c r="A287">
        <f t="shared" si="24"/>
        <v>1113</v>
      </c>
      <c r="B287">
        <f t="shared" si="20"/>
        <v>0</v>
      </c>
      <c r="C287">
        <f t="shared" si="21"/>
        <v>0</v>
      </c>
      <c r="D287">
        <f t="shared" si="22"/>
        <v>29.99999999999998</v>
      </c>
      <c r="E287">
        <f t="shared" si="23"/>
        <v>56.666666666666664</v>
      </c>
    </row>
    <row r="288" spans="1:5" ht="12.75">
      <c r="A288">
        <f t="shared" si="24"/>
        <v>1117</v>
      </c>
      <c r="B288">
        <f t="shared" si="20"/>
        <v>0</v>
      </c>
      <c r="C288">
        <f t="shared" si="21"/>
        <v>0</v>
      </c>
      <c r="D288">
        <f t="shared" si="22"/>
        <v>29.99999999999998</v>
      </c>
      <c r="E288">
        <f t="shared" si="23"/>
        <v>56.666666666666664</v>
      </c>
    </row>
    <row r="289" spans="1:5" ht="12.75">
      <c r="A289">
        <f t="shared" si="24"/>
        <v>1121</v>
      </c>
      <c r="B289">
        <f t="shared" si="20"/>
        <v>0</v>
      </c>
      <c r="C289">
        <f t="shared" si="21"/>
        <v>0</v>
      </c>
      <c r="D289">
        <f t="shared" si="22"/>
        <v>29.99999999999998</v>
      </c>
      <c r="E289">
        <f t="shared" si="23"/>
        <v>56.666666666666664</v>
      </c>
    </row>
    <row r="290" spans="1:5" ht="12.75">
      <c r="A290">
        <f t="shared" si="24"/>
        <v>1125</v>
      </c>
      <c r="B290">
        <f t="shared" si="20"/>
        <v>0</v>
      </c>
      <c r="C290">
        <f t="shared" si="21"/>
        <v>0</v>
      </c>
      <c r="D290">
        <f t="shared" si="22"/>
        <v>29.99999999999998</v>
      </c>
      <c r="E290">
        <f t="shared" si="23"/>
        <v>56.666666666666664</v>
      </c>
    </row>
    <row r="291" spans="1:5" ht="12.75">
      <c r="A291">
        <f t="shared" si="24"/>
        <v>1129</v>
      </c>
      <c r="B291">
        <f t="shared" si="20"/>
        <v>0</v>
      </c>
      <c r="C291">
        <f t="shared" si="21"/>
        <v>0</v>
      </c>
      <c r="D291">
        <f t="shared" si="22"/>
        <v>29.99999999999998</v>
      </c>
      <c r="E291">
        <f t="shared" si="23"/>
        <v>56.666666666666664</v>
      </c>
    </row>
    <row r="292" spans="1:5" ht="12.75">
      <c r="A292">
        <f t="shared" si="24"/>
        <v>1133</v>
      </c>
      <c r="B292">
        <f t="shared" si="20"/>
        <v>0</v>
      </c>
      <c r="C292">
        <f t="shared" si="21"/>
        <v>0</v>
      </c>
      <c r="D292">
        <f t="shared" si="22"/>
        <v>29.99999999999998</v>
      </c>
      <c r="E292">
        <f t="shared" si="23"/>
        <v>56.666666666666664</v>
      </c>
    </row>
    <row r="293" spans="1:5" ht="12.75">
      <c r="A293">
        <f t="shared" si="24"/>
        <v>1137</v>
      </c>
      <c r="B293">
        <f t="shared" si="20"/>
        <v>0</v>
      </c>
      <c r="C293">
        <f t="shared" si="21"/>
        <v>0</v>
      </c>
      <c r="D293">
        <f t="shared" si="22"/>
        <v>29.99999999999998</v>
      </c>
      <c r="E293">
        <f t="shared" si="23"/>
        <v>56.666666666666664</v>
      </c>
    </row>
    <row r="294" spans="1:5" ht="12.75">
      <c r="A294">
        <f t="shared" si="24"/>
        <v>1141</v>
      </c>
      <c r="B294">
        <f t="shared" si="20"/>
        <v>0</v>
      </c>
      <c r="C294">
        <f t="shared" si="21"/>
        <v>0</v>
      </c>
      <c r="D294">
        <f t="shared" si="22"/>
        <v>29.99999999999998</v>
      </c>
      <c r="E294">
        <f t="shared" si="23"/>
        <v>56.666666666666664</v>
      </c>
    </row>
    <row r="295" spans="1:5" ht="12.75">
      <c r="A295">
        <f t="shared" si="24"/>
        <v>1145</v>
      </c>
      <c r="B295">
        <f t="shared" si="20"/>
        <v>0</v>
      </c>
      <c r="C295">
        <f t="shared" si="21"/>
        <v>0</v>
      </c>
      <c r="D295">
        <f t="shared" si="22"/>
        <v>29.99999999999998</v>
      </c>
      <c r="E295">
        <f t="shared" si="23"/>
        <v>56.666666666666664</v>
      </c>
    </row>
    <row r="296" spans="1:5" ht="12.75">
      <c r="A296">
        <f t="shared" si="24"/>
        <v>1149</v>
      </c>
      <c r="B296">
        <f t="shared" si="20"/>
        <v>0</v>
      </c>
      <c r="C296">
        <f t="shared" si="21"/>
        <v>0</v>
      </c>
      <c r="D296">
        <f t="shared" si="22"/>
        <v>29.99999999999998</v>
      </c>
      <c r="E296">
        <f t="shared" si="23"/>
        <v>56.666666666666664</v>
      </c>
    </row>
    <row r="297" spans="1:5" ht="12.75">
      <c r="A297">
        <f t="shared" si="24"/>
        <v>1153</v>
      </c>
      <c r="B297">
        <f t="shared" si="20"/>
        <v>0</v>
      </c>
      <c r="C297">
        <f t="shared" si="21"/>
        <v>0</v>
      </c>
      <c r="D297">
        <f t="shared" si="22"/>
        <v>29.99999999999998</v>
      </c>
      <c r="E297">
        <f t="shared" si="23"/>
        <v>56.666666666666664</v>
      </c>
    </row>
    <row r="298" spans="1:5" ht="12.75">
      <c r="A298">
        <f t="shared" si="24"/>
        <v>1157</v>
      </c>
      <c r="B298">
        <f t="shared" si="20"/>
        <v>0</v>
      </c>
      <c r="C298">
        <f t="shared" si="21"/>
        <v>0</v>
      </c>
      <c r="D298">
        <f t="shared" si="22"/>
        <v>29.99999999999998</v>
      </c>
      <c r="E298">
        <f t="shared" si="23"/>
        <v>56.666666666666664</v>
      </c>
    </row>
    <row r="299" spans="1:5" ht="12.75">
      <c r="A299">
        <f t="shared" si="24"/>
        <v>1161</v>
      </c>
      <c r="B299">
        <f t="shared" si="20"/>
        <v>0</v>
      </c>
      <c r="C299">
        <f t="shared" si="21"/>
        <v>0</v>
      </c>
      <c r="D299">
        <f t="shared" si="22"/>
        <v>29.99999999999998</v>
      </c>
      <c r="E299">
        <f t="shared" si="23"/>
        <v>56.666666666666664</v>
      </c>
    </row>
    <row r="300" spans="1:5" ht="12.75">
      <c r="A300">
        <f t="shared" si="24"/>
        <v>1165</v>
      </c>
      <c r="B300">
        <f t="shared" si="20"/>
        <v>0</v>
      </c>
      <c r="C300">
        <f t="shared" si="21"/>
        <v>0</v>
      </c>
      <c r="D300">
        <f t="shared" si="22"/>
        <v>29.99999999999998</v>
      </c>
      <c r="E300">
        <f t="shared" si="23"/>
        <v>56.666666666666664</v>
      </c>
    </row>
    <row r="301" spans="1:5" ht="12.75">
      <c r="A301">
        <f t="shared" si="24"/>
        <v>1169</v>
      </c>
      <c r="B301">
        <f t="shared" si="20"/>
        <v>0</v>
      </c>
      <c r="C301">
        <f t="shared" si="21"/>
        <v>0</v>
      </c>
      <c r="D301">
        <f t="shared" si="22"/>
        <v>29.99999999999998</v>
      </c>
      <c r="E301">
        <f t="shared" si="23"/>
        <v>56.666666666666664</v>
      </c>
    </row>
    <row r="302" spans="1:5" ht="12.75">
      <c r="A302">
        <f t="shared" si="24"/>
        <v>1173</v>
      </c>
      <c r="B302">
        <f t="shared" si="20"/>
        <v>0</v>
      </c>
      <c r="C302">
        <f t="shared" si="21"/>
        <v>0</v>
      </c>
      <c r="D302">
        <f t="shared" si="22"/>
        <v>29.99999999999998</v>
      </c>
      <c r="E302">
        <f t="shared" si="23"/>
        <v>56.666666666666664</v>
      </c>
    </row>
    <row r="303" spans="1:5" ht="12.75">
      <c r="A303">
        <f t="shared" si="24"/>
        <v>1177</v>
      </c>
      <c r="B303">
        <f t="shared" si="20"/>
        <v>0</v>
      </c>
      <c r="C303">
        <f t="shared" si="21"/>
        <v>0</v>
      </c>
      <c r="D303">
        <f t="shared" si="22"/>
        <v>29.99999999999998</v>
      </c>
      <c r="E303">
        <f t="shared" si="23"/>
        <v>56.666666666666664</v>
      </c>
    </row>
    <row r="304" spans="1:5" ht="12.75">
      <c r="A304">
        <f t="shared" si="24"/>
        <v>1181</v>
      </c>
      <c r="B304">
        <f t="shared" si="20"/>
        <v>0</v>
      </c>
      <c r="C304">
        <f t="shared" si="21"/>
        <v>0</v>
      </c>
      <c r="D304">
        <f t="shared" si="22"/>
        <v>29.99999999999998</v>
      </c>
      <c r="E304">
        <f t="shared" si="23"/>
        <v>56.666666666666664</v>
      </c>
    </row>
    <row r="305" spans="1:5" ht="12.75">
      <c r="A305">
        <f t="shared" si="24"/>
        <v>1185</v>
      </c>
      <c r="B305">
        <f t="shared" si="20"/>
        <v>0</v>
      </c>
      <c r="C305">
        <f t="shared" si="21"/>
        <v>0</v>
      </c>
      <c r="D305">
        <f t="shared" si="22"/>
        <v>29.99999999999998</v>
      </c>
      <c r="E305">
        <f t="shared" si="23"/>
        <v>56.666666666666664</v>
      </c>
    </row>
    <row r="306" spans="1:5" ht="12.75">
      <c r="A306">
        <f t="shared" si="24"/>
        <v>1189</v>
      </c>
      <c r="B306">
        <f t="shared" si="20"/>
        <v>0</v>
      </c>
      <c r="C306">
        <f t="shared" si="21"/>
        <v>0</v>
      </c>
      <c r="D306">
        <f t="shared" si="22"/>
        <v>29.99999999999998</v>
      </c>
      <c r="E306">
        <f t="shared" si="23"/>
        <v>56.666666666666664</v>
      </c>
    </row>
    <row r="307" spans="1:5" ht="12.75">
      <c r="A307">
        <f t="shared" si="24"/>
        <v>1193</v>
      </c>
      <c r="B307">
        <f t="shared" si="20"/>
        <v>0</v>
      </c>
      <c r="C307">
        <f t="shared" si="21"/>
        <v>0</v>
      </c>
      <c r="D307">
        <f t="shared" si="22"/>
        <v>29.99999999999998</v>
      </c>
      <c r="E307">
        <f t="shared" si="23"/>
        <v>56.666666666666664</v>
      </c>
    </row>
    <row r="308" spans="1:5" ht="12.75">
      <c r="A308">
        <f t="shared" si="24"/>
        <v>1197</v>
      </c>
      <c r="B308">
        <f t="shared" si="20"/>
        <v>0</v>
      </c>
      <c r="C308">
        <f t="shared" si="21"/>
        <v>0</v>
      </c>
      <c r="D308">
        <f t="shared" si="22"/>
        <v>29.99999999999998</v>
      </c>
      <c r="E308">
        <f t="shared" si="23"/>
        <v>56.666666666666664</v>
      </c>
    </row>
    <row r="309" spans="1:5" ht="12.75">
      <c r="A309">
        <f t="shared" si="24"/>
        <v>1201</v>
      </c>
      <c r="B309">
        <f t="shared" si="20"/>
        <v>0</v>
      </c>
      <c r="C309">
        <f t="shared" si="21"/>
        <v>0</v>
      </c>
      <c r="D309">
        <f t="shared" si="22"/>
        <v>29.99999999999998</v>
      </c>
      <c r="E309">
        <f t="shared" si="23"/>
        <v>56.666666666666664</v>
      </c>
    </row>
    <row r="310" spans="1:5" ht="12.75">
      <c r="A310">
        <f t="shared" si="24"/>
        <v>1205</v>
      </c>
      <c r="B310">
        <f t="shared" si="20"/>
        <v>0</v>
      </c>
      <c r="C310">
        <f t="shared" si="21"/>
        <v>0</v>
      </c>
      <c r="D310">
        <f t="shared" si="22"/>
        <v>29.99999999999998</v>
      </c>
      <c r="E310">
        <f t="shared" si="23"/>
        <v>56.666666666666664</v>
      </c>
    </row>
    <row r="311" spans="1:5" ht="12.75">
      <c r="A311">
        <f t="shared" si="24"/>
        <v>1209</v>
      </c>
      <c r="B311">
        <f t="shared" si="20"/>
        <v>0</v>
      </c>
      <c r="C311">
        <f t="shared" si="21"/>
        <v>0</v>
      </c>
      <c r="D311">
        <f t="shared" si="22"/>
        <v>29.99999999999998</v>
      </c>
      <c r="E311">
        <f t="shared" si="23"/>
        <v>56.666666666666664</v>
      </c>
    </row>
    <row r="312" spans="1:5" ht="12.75">
      <c r="A312">
        <f t="shared" si="24"/>
        <v>1213</v>
      </c>
      <c r="B312">
        <f t="shared" si="20"/>
        <v>0</v>
      </c>
      <c r="C312">
        <f t="shared" si="21"/>
        <v>0</v>
      </c>
      <c r="D312">
        <f t="shared" si="22"/>
        <v>29.99999999999998</v>
      </c>
      <c r="E312">
        <f t="shared" si="23"/>
        <v>56.666666666666664</v>
      </c>
    </row>
    <row r="313" spans="1:5" ht="12.75">
      <c r="A313">
        <f t="shared" si="24"/>
        <v>1217</v>
      </c>
      <c r="B313">
        <f t="shared" si="20"/>
        <v>0</v>
      </c>
      <c r="C313">
        <f t="shared" si="21"/>
        <v>0</v>
      </c>
      <c r="D313">
        <f t="shared" si="22"/>
        <v>29.99999999999998</v>
      </c>
      <c r="E313">
        <f t="shared" si="23"/>
        <v>56.666666666666664</v>
      </c>
    </row>
    <row r="314" spans="1:5" ht="12.75">
      <c r="A314">
        <f t="shared" si="24"/>
        <v>1221</v>
      </c>
      <c r="B314">
        <f t="shared" si="20"/>
        <v>0</v>
      </c>
      <c r="C314">
        <f t="shared" si="21"/>
        <v>0</v>
      </c>
      <c r="D314">
        <f t="shared" si="22"/>
        <v>29.99999999999998</v>
      </c>
      <c r="E314">
        <f t="shared" si="23"/>
        <v>56.666666666666664</v>
      </c>
    </row>
    <row r="315" spans="1:5" ht="12.75">
      <c r="A315">
        <f t="shared" si="24"/>
        <v>1225</v>
      </c>
      <c r="B315">
        <f t="shared" si="20"/>
        <v>0</v>
      </c>
      <c r="C315">
        <f t="shared" si="21"/>
        <v>0</v>
      </c>
      <c r="D315">
        <f t="shared" si="22"/>
        <v>29.99999999999998</v>
      </c>
      <c r="E315">
        <f t="shared" si="23"/>
        <v>56.666666666666664</v>
      </c>
    </row>
    <row r="316" spans="1:5" ht="12.75">
      <c r="A316">
        <f t="shared" si="24"/>
        <v>1229</v>
      </c>
      <c r="B316">
        <f t="shared" si="20"/>
        <v>0</v>
      </c>
      <c r="C316">
        <f t="shared" si="21"/>
        <v>0</v>
      </c>
      <c r="D316">
        <f t="shared" si="22"/>
        <v>29.99999999999998</v>
      </c>
      <c r="E316">
        <f t="shared" si="23"/>
        <v>56.666666666666664</v>
      </c>
    </row>
    <row r="317" spans="1:5" ht="12.75">
      <c r="A317">
        <f t="shared" si="24"/>
        <v>1233</v>
      </c>
      <c r="B317">
        <f t="shared" si="20"/>
        <v>0</v>
      </c>
      <c r="C317">
        <f t="shared" si="21"/>
        <v>0</v>
      </c>
      <c r="D317">
        <f t="shared" si="22"/>
        <v>29.99999999999998</v>
      </c>
      <c r="E317">
        <f t="shared" si="23"/>
        <v>56.666666666666664</v>
      </c>
    </row>
    <row r="318" spans="1:5" ht="12.75">
      <c r="A318">
        <f t="shared" si="24"/>
        <v>1237</v>
      </c>
      <c r="B318">
        <f t="shared" si="20"/>
        <v>0</v>
      </c>
      <c r="C318">
        <f t="shared" si="21"/>
        <v>0</v>
      </c>
      <c r="D318">
        <f t="shared" si="22"/>
        <v>29.99999999999998</v>
      </c>
      <c r="E318">
        <f t="shared" si="23"/>
        <v>56.666666666666664</v>
      </c>
    </row>
    <row r="319" spans="1:5" ht="12.75">
      <c r="A319">
        <f t="shared" si="24"/>
        <v>1241</v>
      </c>
      <c r="B319">
        <f t="shared" si="20"/>
        <v>0</v>
      </c>
      <c r="C319">
        <f t="shared" si="21"/>
        <v>0</v>
      </c>
      <c r="D319">
        <f t="shared" si="22"/>
        <v>29.99999999999998</v>
      </c>
      <c r="E319">
        <f t="shared" si="23"/>
        <v>56.666666666666664</v>
      </c>
    </row>
    <row r="320" spans="1:5" ht="12.75">
      <c r="A320">
        <f t="shared" si="24"/>
        <v>1245</v>
      </c>
      <c r="B320">
        <f t="shared" si="20"/>
        <v>0</v>
      </c>
      <c r="C320">
        <f t="shared" si="21"/>
        <v>0</v>
      </c>
      <c r="D320">
        <f t="shared" si="22"/>
        <v>29.99999999999998</v>
      </c>
      <c r="E320">
        <f t="shared" si="23"/>
        <v>56.666666666666664</v>
      </c>
    </row>
    <row r="321" spans="1:5" ht="12.75">
      <c r="A321">
        <f t="shared" si="24"/>
        <v>1249</v>
      </c>
      <c r="B321">
        <f t="shared" si="20"/>
        <v>0</v>
      </c>
      <c r="C321">
        <f t="shared" si="21"/>
        <v>0</v>
      </c>
      <c r="D321">
        <f t="shared" si="22"/>
        <v>29.99999999999998</v>
      </c>
      <c r="E321">
        <f t="shared" si="23"/>
        <v>56.666666666666664</v>
      </c>
    </row>
    <row r="322" spans="1:5" ht="12.75">
      <c r="A322">
        <f t="shared" si="24"/>
        <v>1253</v>
      </c>
      <c r="B322">
        <f t="shared" si="20"/>
        <v>0</v>
      </c>
      <c r="C322">
        <f t="shared" si="21"/>
        <v>0</v>
      </c>
      <c r="D322">
        <f t="shared" si="22"/>
        <v>29.99999999999998</v>
      </c>
      <c r="E322">
        <f t="shared" si="23"/>
        <v>56.666666666666664</v>
      </c>
    </row>
    <row r="323" spans="1:5" ht="12.75">
      <c r="A323">
        <f t="shared" si="24"/>
        <v>1257</v>
      </c>
      <c r="B323">
        <f t="shared" si="20"/>
        <v>0</v>
      </c>
      <c r="C323">
        <f t="shared" si="21"/>
        <v>0</v>
      </c>
      <c r="D323">
        <f t="shared" si="22"/>
        <v>29.99999999999998</v>
      </c>
      <c r="E323">
        <f t="shared" si="23"/>
        <v>56.666666666666664</v>
      </c>
    </row>
    <row r="324" spans="1:5" ht="12.75">
      <c r="A324">
        <f t="shared" si="24"/>
        <v>1261</v>
      </c>
      <c r="B324">
        <f t="shared" si="20"/>
        <v>0</v>
      </c>
      <c r="C324">
        <f t="shared" si="21"/>
        <v>0</v>
      </c>
      <c r="D324">
        <f t="shared" si="22"/>
        <v>29.99999999999998</v>
      </c>
      <c r="E324">
        <f t="shared" si="23"/>
        <v>56.666666666666664</v>
      </c>
    </row>
    <row r="325" spans="1:5" ht="12.75">
      <c r="A325">
        <f t="shared" si="24"/>
        <v>1265</v>
      </c>
      <c r="B325">
        <f t="shared" si="20"/>
        <v>0</v>
      </c>
      <c r="C325">
        <f t="shared" si="21"/>
        <v>0</v>
      </c>
      <c r="D325">
        <f t="shared" si="22"/>
        <v>29.99999999999998</v>
      </c>
      <c r="E325">
        <f t="shared" si="23"/>
        <v>56.666666666666664</v>
      </c>
    </row>
    <row r="326" spans="1:5" ht="12.75">
      <c r="A326">
        <f t="shared" si="24"/>
        <v>1269</v>
      </c>
      <c r="B326">
        <f t="shared" si="20"/>
        <v>0</v>
      </c>
      <c r="C326">
        <f t="shared" si="21"/>
        <v>0</v>
      </c>
      <c r="D326">
        <f t="shared" si="22"/>
        <v>29.99999999999998</v>
      </c>
      <c r="E326">
        <f t="shared" si="23"/>
        <v>56.666666666666664</v>
      </c>
    </row>
    <row r="327" spans="1:5" ht="12.75">
      <c r="A327">
        <f t="shared" si="24"/>
        <v>1273</v>
      </c>
      <c r="B327">
        <f t="shared" si="20"/>
        <v>0</v>
      </c>
      <c r="C327">
        <f t="shared" si="21"/>
        <v>0</v>
      </c>
      <c r="D327">
        <f t="shared" si="22"/>
        <v>29.99999999999998</v>
      </c>
      <c r="E327">
        <f t="shared" si="23"/>
        <v>56.666666666666664</v>
      </c>
    </row>
    <row r="328" spans="1:5" ht="12.75">
      <c r="A328">
        <f t="shared" si="24"/>
        <v>1277</v>
      </c>
      <c r="B328">
        <f t="shared" si="20"/>
        <v>0</v>
      </c>
      <c r="C328">
        <f t="shared" si="21"/>
        <v>0</v>
      </c>
      <c r="D328">
        <f t="shared" si="22"/>
        <v>29.99999999999998</v>
      </c>
      <c r="E328">
        <f t="shared" si="23"/>
        <v>56.666666666666664</v>
      </c>
    </row>
    <row r="329" spans="1:5" ht="12.75">
      <c r="A329">
        <f t="shared" si="24"/>
        <v>1281</v>
      </c>
      <c r="B329">
        <f aca="true" t="shared" si="25" ref="B329:B392">J_Slow-K4_Slow*D328-KO_Slow*D328*E328</f>
        <v>0</v>
      </c>
      <c r="C329">
        <f aca="true" t="shared" si="26" ref="C329:C392">K1_Slow*D328*E328-K3_Slow*E328</f>
        <v>0</v>
      </c>
      <c r="D329">
        <f aca="true" t="shared" si="27" ref="D329:D392">D328+B329*DT_Slow</f>
        <v>29.99999999999998</v>
      </c>
      <c r="E329">
        <f aca="true" t="shared" si="28" ref="E329:E392">E328+C329*DT_Slow</f>
        <v>56.666666666666664</v>
      </c>
    </row>
    <row r="330" spans="1:5" ht="12.75">
      <c r="A330">
        <f aca="true" t="shared" si="29" ref="A330:A393">A329+DT_Slow</f>
        <v>1285</v>
      </c>
      <c r="B330">
        <f t="shared" si="25"/>
        <v>0</v>
      </c>
      <c r="C330">
        <f t="shared" si="26"/>
        <v>0</v>
      </c>
      <c r="D330">
        <f t="shared" si="27"/>
        <v>29.99999999999998</v>
      </c>
      <c r="E330">
        <f t="shared" si="28"/>
        <v>56.666666666666664</v>
      </c>
    </row>
    <row r="331" spans="1:5" ht="12.75">
      <c r="A331">
        <f t="shared" si="29"/>
        <v>1289</v>
      </c>
      <c r="B331">
        <f t="shared" si="25"/>
        <v>0</v>
      </c>
      <c r="C331">
        <f t="shared" si="26"/>
        <v>0</v>
      </c>
      <c r="D331">
        <f t="shared" si="27"/>
        <v>29.99999999999998</v>
      </c>
      <c r="E331">
        <f t="shared" si="28"/>
        <v>56.666666666666664</v>
      </c>
    </row>
    <row r="332" spans="1:5" ht="12.75">
      <c r="A332">
        <f t="shared" si="29"/>
        <v>1293</v>
      </c>
      <c r="B332">
        <f t="shared" si="25"/>
        <v>0</v>
      </c>
      <c r="C332">
        <f t="shared" si="26"/>
        <v>0</v>
      </c>
      <c r="D332">
        <f t="shared" si="27"/>
        <v>29.99999999999998</v>
      </c>
      <c r="E332">
        <f t="shared" si="28"/>
        <v>56.666666666666664</v>
      </c>
    </row>
    <row r="333" spans="1:5" ht="12.75">
      <c r="A333">
        <f t="shared" si="29"/>
        <v>1297</v>
      </c>
      <c r="B333">
        <f t="shared" si="25"/>
        <v>0</v>
      </c>
      <c r="C333">
        <f t="shared" si="26"/>
        <v>0</v>
      </c>
      <c r="D333">
        <f t="shared" si="27"/>
        <v>29.99999999999998</v>
      </c>
      <c r="E333">
        <f t="shared" si="28"/>
        <v>56.666666666666664</v>
      </c>
    </row>
    <row r="334" spans="1:5" ht="12.75">
      <c r="A334">
        <f t="shared" si="29"/>
        <v>1301</v>
      </c>
      <c r="B334">
        <f t="shared" si="25"/>
        <v>0</v>
      </c>
      <c r="C334">
        <f t="shared" si="26"/>
        <v>0</v>
      </c>
      <c r="D334">
        <f t="shared" si="27"/>
        <v>29.99999999999998</v>
      </c>
      <c r="E334">
        <f t="shared" si="28"/>
        <v>56.666666666666664</v>
      </c>
    </row>
    <row r="335" spans="1:5" ht="12.75">
      <c r="A335">
        <f t="shared" si="29"/>
        <v>1305</v>
      </c>
      <c r="B335">
        <f t="shared" si="25"/>
        <v>0</v>
      </c>
      <c r="C335">
        <f t="shared" si="26"/>
        <v>0</v>
      </c>
      <c r="D335">
        <f t="shared" si="27"/>
        <v>29.99999999999998</v>
      </c>
      <c r="E335">
        <f t="shared" si="28"/>
        <v>56.666666666666664</v>
      </c>
    </row>
    <row r="336" spans="1:5" ht="12.75">
      <c r="A336">
        <f t="shared" si="29"/>
        <v>1309</v>
      </c>
      <c r="B336">
        <f t="shared" si="25"/>
        <v>0</v>
      </c>
      <c r="C336">
        <f t="shared" si="26"/>
        <v>0</v>
      </c>
      <c r="D336">
        <f t="shared" si="27"/>
        <v>29.99999999999998</v>
      </c>
      <c r="E336">
        <f t="shared" si="28"/>
        <v>56.666666666666664</v>
      </c>
    </row>
    <row r="337" spans="1:5" ht="12.75">
      <c r="A337">
        <f t="shared" si="29"/>
        <v>1313</v>
      </c>
      <c r="B337">
        <f t="shared" si="25"/>
        <v>0</v>
      </c>
      <c r="C337">
        <f t="shared" si="26"/>
        <v>0</v>
      </c>
      <c r="D337">
        <f t="shared" si="27"/>
        <v>29.99999999999998</v>
      </c>
      <c r="E337">
        <f t="shared" si="28"/>
        <v>56.666666666666664</v>
      </c>
    </row>
    <row r="338" spans="1:5" ht="12.75">
      <c r="A338">
        <f t="shared" si="29"/>
        <v>1317</v>
      </c>
      <c r="B338">
        <f t="shared" si="25"/>
        <v>0</v>
      </c>
      <c r="C338">
        <f t="shared" si="26"/>
        <v>0</v>
      </c>
      <c r="D338">
        <f t="shared" si="27"/>
        <v>29.99999999999998</v>
      </c>
      <c r="E338">
        <f t="shared" si="28"/>
        <v>56.666666666666664</v>
      </c>
    </row>
    <row r="339" spans="1:5" ht="12.75">
      <c r="A339">
        <f t="shared" si="29"/>
        <v>1321</v>
      </c>
      <c r="B339">
        <f t="shared" si="25"/>
        <v>0</v>
      </c>
      <c r="C339">
        <f t="shared" si="26"/>
        <v>0</v>
      </c>
      <c r="D339">
        <f t="shared" si="27"/>
        <v>29.99999999999998</v>
      </c>
      <c r="E339">
        <f t="shared" si="28"/>
        <v>56.666666666666664</v>
      </c>
    </row>
    <row r="340" spans="1:5" ht="12.75">
      <c r="A340">
        <f t="shared" si="29"/>
        <v>1325</v>
      </c>
      <c r="B340">
        <f t="shared" si="25"/>
        <v>0</v>
      </c>
      <c r="C340">
        <f t="shared" si="26"/>
        <v>0</v>
      </c>
      <c r="D340">
        <f t="shared" si="27"/>
        <v>29.99999999999998</v>
      </c>
      <c r="E340">
        <f t="shared" si="28"/>
        <v>56.666666666666664</v>
      </c>
    </row>
    <row r="341" spans="1:5" ht="12.75">
      <c r="A341">
        <f t="shared" si="29"/>
        <v>1329</v>
      </c>
      <c r="B341">
        <f t="shared" si="25"/>
        <v>0</v>
      </c>
      <c r="C341">
        <f t="shared" si="26"/>
        <v>0</v>
      </c>
      <c r="D341">
        <f t="shared" si="27"/>
        <v>29.99999999999998</v>
      </c>
      <c r="E341">
        <f t="shared" si="28"/>
        <v>56.666666666666664</v>
      </c>
    </row>
    <row r="342" spans="1:5" ht="12.75">
      <c r="A342">
        <f t="shared" si="29"/>
        <v>1333</v>
      </c>
      <c r="B342">
        <f t="shared" si="25"/>
        <v>0</v>
      </c>
      <c r="C342">
        <f t="shared" si="26"/>
        <v>0</v>
      </c>
      <c r="D342">
        <f t="shared" si="27"/>
        <v>29.99999999999998</v>
      </c>
      <c r="E342">
        <f t="shared" si="28"/>
        <v>56.666666666666664</v>
      </c>
    </row>
    <row r="343" spans="1:5" ht="12.75">
      <c r="A343">
        <f t="shared" si="29"/>
        <v>1337</v>
      </c>
      <c r="B343">
        <f t="shared" si="25"/>
        <v>0</v>
      </c>
      <c r="C343">
        <f t="shared" si="26"/>
        <v>0</v>
      </c>
      <c r="D343">
        <f t="shared" si="27"/>
        <v>29.99999999999998</v>
      </c>
      <c r="E343">
        <f t="shared" si="28"/>
        <v>56.666666666666664</v>
      </c>
    </row>
    <row r="344" spans="1:5" ht="12.75">
      <c r="A344">
        <f t="shared" si="29"/>
        <v>1341</v>
      </c>
      <c r="B344">
        <f t="shared" si="25"/>
        <v>0</v>
      </c>
      <c r="C344">
        <f t="shared" si="26"/>
        <v>0</v>
      </c>
      <c r="D344">
        <f t="shared" si="27"/>
        <v>29.99999999999998</v>
      </c>
      <c r="E344">
        <f t="shared" si="28"/>
        <v>56.666666666666664</v>
      </c>
    </row>
    <row r="345" spans="1:5" ht="12.75">
      <c r="A345">
        <f t="shared" si="29"/>
        <v>1345</v>
      </c>
      <c r="B345">
        <f t="shared" si="25"/>
        <v>0</v>
      </c>
      <c r="C345">
        <f t="shared" si="26"/>
        <v>0</v>
      </c>
      <c r="D345">
        <f t="shared" si="27"/>
        <v>29.99999999999998</v>
      </c>
      <c r="E345">
        <f t="shared" si="28"/>
        <v>56.666666666666664</v>
      </c>
    </row>
    <row r="346" spans="1:5" ht="12.75">
      <c r="A346">
        <f t="shared" si="29"/>
        <v>1349</v>
      </c>
      <c r="B346">
        <f t="shared" si="25"/>
        <v>0</v>
      </c>
      <c r="C346">
        <f t="shared" si="26"/>
        <v>0</v>
      </c>
      <c r="D346">
        <f t="shared" si="27"/>
        <v>29.99999999999998</v>
      </c>
      <c r="E346">
        <f t="shared" si="28"/>
        <v>56.666666666666664</v>
      </c>
    </row>
    <row r="347" spans="1:5" ht="12.75">
      <c r="A347">
        <f t="shared" si="29"/>
        <v>1353</v>
      </c>
      <c r="B347">
        <f t="shared" si="25"/>
        <v>0</v>
      </c>
      <c r="C347">
        <f t="shared" si="26"/>
        <v>0</v>
      </c>
      <c r="D347">
        <f t="shared" si="27"/>
        <v>29.99999999999998</v>
      </c>
      <c r="E347">
        <f t="shared" si="28"/>
        <v>56.666666666666664</v>
      </c>
    </row>
    <row r="348" spans="1:5" ht="12.75">
      <c r="A348">
        <f t="shared" si="29"/>
        <v>1357</v>
      </c>
      <c r="B348">
        <f t="shared" si="25"/>
        <v>0</v>
      </c>
      <c r="C348">
        <f t="shared" si="26"/>
        <v>0</v>
      </c>
      <c r="D348">
        <f t="shared" si="27"/>
        <v>29.99999999999998</v>
      </c>
      <c r="E348">
        <f t="shared" si="28"/>
        <v>56.666666666666664</v>
      </c>
    </row>
    <row r="349" spans="1:5" ht="12.75">
      <c r="A349">
        <f t="shared" si="29"/>
        <v>1361</v>
      </c>
      <c r="B349">
        <f t="shared" si="25"/>
        <v>0</v>
      </c>
      <c r="C349">
        <f t="shared" si="26"/>
        <v>0</v>
      </c>
      <c r="D349">
        <f t="shared" si="27"/>
        <v>29.99999999999998</v>
      </c>
      <c r="E349">
        <f t="shared" si="28"/>
        <v>56.666666666666664</v>
      </c>
    </row>
    <row r="350" spans="1:5" ht="12.75">
      <c r="A350">
        <f t="shared" si="29"/>
        <v>1365</v>
      </c>
      <c r="B350">
        <f t="shared" si="25"/>
        <v>0</v>
      </c>
      <c r="C350">
        <f t="shared" si="26"/>
        <v>0</v>
      </c>
      <c r="D350">
        <f t="shared" si="27"/>
        <v>29.99999999999998</v>
      </c>
      <c r="E350">
        <f t="shared" si="28"/>
        <v>56.666666666666664</v>
      </c>
    </row>
    <row r="351" spans="1:5" ht="12.75">
      <c r="A351">
        <f t="shared" si="29"/>
        <v>1369</v>
      </c>
      <c r="B351">
        <f t="shared" si="25"/>
        <v>0</v>
      </c>
      <c r="C351">
        <f t="shared" si="26"/>
        <v>0</v>
      </c>
      <c r="D351">
        <f t="shared" si="27"/>
        <v>29.99999999999998</v>
      </c>
      <c r="E351">
        <f t="shared" si="28"/>
        <v>56.666666666666664</v>
      </c>
    </row>
    <row r="352" spans="1:5" ht="12.75">
      <c r="A352">
        <f t="shared" si="29"/>
        <v>1373</v>
      </c>
      <c r="B352">
        <f t="shared" si="25"/>
        <v>0</v>
      </c>
      <c r="C352">
        <f t="shared" si="26"/>
        <v>0</v>
      </c>
      <c r="D352">
        <f t="shared" si="27"/>
        <v>29.99999999999998</v>
      </c>
      <c r="E352">
        <f t="shared" si="28"/>
        <v>56.666666666666664</v>
      </c>
    </row>
    <row r="353" spans="1:5" ht="12.75">
      <c r="A353">
        <f t="shared" si="29"/>
        <v>1377</v>
      </c>
      <c r="B353">
        <f t="shared" si="25"/>
        <v>0</v>
      </c>
      <c r="C353">
        <f t="shared" si="26"/>
        <v>0</v>
      </c>
      <c r="D353">
        <f t="shared" si="27"/>
        <v>29.99999999999998</v>
      </c>
      <c r="E353">
        <f t="shared" si="28"/>
        <v>56.666666666666664</v>
      </c>
    </row>
    <row r="354" spans="1:5" ht="12.75">
      <c r="A354">
        <f t="shared" si="29"/>
        <v>1381</v>
      </c>
      <c r="B354">
        <f t="shared" si="25"/>
        <v>0</v>
      </c>
      <c r="C354">
        <f t="shared" si="26"/>
        <v>0</v>
      </c>
      <c r="D354">
        <f t="shared" si="27"/>
        <v>29.99999999999998</v>
      </c>
      <c r="E354">
        <f t="shared" si="28"/>
        <v>56.666666666666664</v>
      </c>
    </row>
    <row r="355" spans="1:5" ht="12.75">
      <c r="A355">
        <f t="shared" si="29"/>
        <v>1385</v>
      </c>
      <c r="B355">
        <f t="shared" si="25"/>
        <v>0</v>
      </c>
      <c r="C355">
        <f t="shared" si="26"/>
        <v>0</v>
      </c>
      <c r="D355">
        <f t="shared" si="27"/>
        <v>29.99999999999998</v>
      </c>
      <c r="E355">
        <f t="shared" si="28"/>
        <v>56.666666666666664</v>
      </c>
    </row>
    <row r="356" spans="1:5" ht="12.75">
      <c r="A356">
        <f t="shared" si="29"/>
        <v>1389</v>
      </c>
      <c r="B356">
        <f t="shared" si="25"/>
        <v>0</v>
      </c>
      <c r="C356">
        <f t="shared" si="26"/>
        <v>0</v>
      </c>
      <c r="D356">
        <f t="shared" si="27"/>
        <v>29.99999999999998</v>
      </c>
      <c r="E356">
        <f t="shared" si="28"/>
        <v>56.666666666666664</v>
      </c>
    </row>
    <row r="357" spans="1:5" ht="12.75">
      <c r="A357">
        <f t="shared" si="29"/>
        <v>1393</v>
      </c>
      <c r="B357">
        <f t="shared" si="25"/>
        <v>0</v>
      </c>
      <c r="C357">
        <f t="shared" si="26"/>
        <v>0</v>
      </c>
      <c r="D357">
        <f t="shared" si="27"/>
        <v>29.99999999999998</v>
      </c>
      <c r="E357">
        <f t="shared" si="28"/>
        <v>56.666666666666664</v>
      </c>
    </row>
    <row r="358" spans="1:5" ht="12.75">
      <c r="A358">
        <f t="shared" si="29"/>
        <v>1397</v>
      </c>
      <c r="B358">
        <f t="shared" si="25"/>
        <v>0</v>
      </c>
      <c r="C358">
        <f t="shared" si="26"/>
        <v>0</v>
      </c>
      <c r="D358">
        <f t="shared" si="27"/>
        <v>29.99999999999998</v>
      </c>
      <c r="E358">
        <f t="shared" si="28"/>
        <v>56.666666666666664</v>
      </c>
    </row>
    <row r="359" spans="1:5" ht="12.75">
      <c r="A359">
        <f t="shared" si="29"/>
        <v>1401</v>
      </c>
      <c r="B359">
        <f t="shared" si="25"/>
        <v>0</v>
      </c>
      <c r="C359">
        <f t="shared" si="26"/>
        <v>0</v>
      </c>
      <c r="D359">
        <f t="shared" si="27"/>
        <v>29.99999999999998</v>
      </c>
      <c r="E359">
        <f t="shared" si="28"/>
        <v>56.666666666666664</v>
      </c>
    </row>
    <row r="360" spans="1:5" ht="12.75">
      <c r="A360">
        <f t="shared" si="29"/>
        <v>1405</v>
      </c>
      <c r="B360">
        <f t="shared" si="25"/>
        <v>0</v>
      </c>
      <c r="C360">
        <f t="shared" si="26"/>
        <v>0</v>
      </c>
      <c r="D360">
        <f t="shared" si="27"/>
        <v>29.99999999999998</v>
      </c>
      <c r="E360">
        <f t="shared" si="28"/>
        <v>56.666666666666664</v>
      </c>
    </row>
    <row r="361" spans="1:5" ht="12.75">
      <c r="A361">
        <f t="shared" si="29"/>
        <v>1409</v>
      </c>
      <c r="B361">
        <f t="shared" si="25"/>
        <v>0</v>
      </c>
      <c r="C361">
        <f t="shared" si="26"/>
        <v>0</v>
      </c>
      <c r="D361">
        <f t="shared" si="27"/>
        <v>29.99999999999998</v>
      </c>
      <c r="E361">
        <f t="shared" si="28"/>
        <v>56.666666666666664</v>
      </c>
    </row>
    <row r="362" spans="1:5" ht="12.75">
      <c r="A362">
        <f t="shared" si="29"/>
        <v>1413</v>
      </c>
      <c r="B362">
        <f t="shared" si="25"/>
        <v>0</v>
      </c>
      <c r="C362">
        <f t="shared" si="26"/>
        <v>0</v>
      </c>
      <c r="D362">
        <f t="shared" si="27"/>
        <v>29.99999999999998</v>
      </c>
      <c r="E362">
        <f t="shared" si="28"/>
        <v>56.666666666666664</v>
      </c>
    </row>
    <row r="363" spans="1:5" ht="12.75">
      <c r="A363">
        <f t="shared" si="29"/>
        <v>1417</v>
      </c>
      <c r="B363">
        <f t="shared" si="25"/>
        <v>0</v>
      </c>
      <c r="C363">
        <f t="shared" si="26"/>
        <v>0</v>
      </c>
      <c r="D363">
        <f t="shared" si="27"/>
        <v>29.99999999999998</v>
      </c>
      <c r="E363">
        <f t="shared" si="28"/>
        <v>56.666666666666664</v>
      </c>
    </row>
    <row r="364" spans="1:5" ht="12.75">
      <c r="A364">
        <f t="shared" si="29"/>
        <v>1421</v>
      </c>
      <c r="B364">
        <f t="shared" si="25"/>
        <v>0</v>
      </c>
      <c r="C364">
        <f t="shared" si="26"/>
        <v>0</v>
      </c>
      <c r="D364">
        <f t="shared" si="27"/>
        <v>29.99999999999998</v>
      </c>
      <c r="E364">
        <f t="shared" si="28"/>
        <v>56.666666666666664</v>
      </c>
    </row>
    <row r="365" spans="1:5" ht="12.75">
      <c r="A365">
        <f t="shared" si="29"/>
        <v>1425</v>
      </c>
      <c r="B365">
        <f t="shared" si="25"/>
        <v>0</v>
      </c>
      <c r="C365">
        <f t="shared" si="26"/>
        <v>0</v>
      </c>
      <c r="D365">
        <f t="shared" si="27"/>
        <v>29.99999999999998</v>
      </c>
      <c r="E365">
        <f t="shared" si="28"/>
        <v>56.666666666666664</v>
      </c>
    </row>
    <row r="366" spans="1:5" ht="12.75">
      <c r="A366">
        <f t="shared" si="29"/>
        <v>1429</v>
      </c>
      <c r="B366">
        <f t="shared" si="25"/>
        <v>0</v>
      </c>
      <c r="C366">
        <f t="shared" si="26"/>
        <v>0</v>
      </c>
      <c r="D366">
        <f t="shared" si="27"/>
        <v>29.99999999999998</v>
      </c>
      <c r="E366">
        <f t="shared" si="28"/>
        <v>56.666666666666664</v>
      </c>
    </row>
    <row r="367" spans="1:5" ht="12.75">
      <c r="A367">
        <f t="shared" si="29"/>
        <v>1433</v>
      </c>
      <c r="B367">
        <f t="shared" si="25"/>
        <v>0</v>
      </c>
      <c r="C367">
        <f t="shared" si="26"/>
        <v>0</v>
      </c>
      <c r="D367">
        <f t="shared" si="27"/>
        <v>29.99999999999998</v>
      </c>
      <c r="E367">
        <f t="shared" si="28"/>
        <v>56.666666666666664</v>
      </c>
    </row>
    <row r="368" spans="1:5" ht="12.75">
      <c r="A368">
        <f t="shared" si="29"/>
        <v>1437</v>
      </c>
      <c r="B368">
        <f t="shared" si="25"/>
        <v>0</v>
      </c>
      <c r="C368">
        <f t="shared" si="26"/>
        <v>0</v>
      </c>
      <c r="D368">
        <f t="shared" si="27"/>
        <v>29.99999999999998</v>
      </c>
      <c r="E368">
        <f t="shared" si="28"/>
        <v>56.666666666666664</v>
      </c>
    </row>
    <row r="369" spans="1:5" ht="12.75">
      <c r="A369">
        <f t="shared" si="29"/>
        <v>1441</v>
      </c>
      <c r="B369">
        <f t="shared" si="25"/>
        <v>0</v>
      </c>
      <c r="C369">
        <f t="shared" si="26"/>
        <v>0</v>
      </c>
      <c r="D369">
        <f t="shared" si="27"/>
        <v>29.99999999999998</v>
      </c>
      <c r="E369">
        <f t="shared" si="28"/>
        <v>56.666666666666664</v>
      </c>
    </row>
    <row r="370" spans="1:5" ht="12.75">
      <c r="A370">
        <f t="shared" si="29"/>
        <v>1445</v>
      </c>
      <c r="B370">
        <f t="shared" si="25"/>
        <v>0</v>
      </c>
      <c r="C370">
        <f t="shared" si="26"/>
        <v>0</v>
      </c>
      <c r="D370">
        <f t="shared" si="27"/>
        <v>29.99999999999998</v>
      </c>
      <c r="E370">
        <f t="shared" si="28"/>
        <v>56.666666666666664</v>
      </c>
    </row>
    <row r="371" spans="1:5" ht="12.75">
      <c r="A371">
        <f t="shared" si="29"/>
        <v>1449</v>
      </c>
      <c r="B371">
        <f t="shared" si="25"/>
        <v>0</v>
      </c>
      <c r="C371">
        <f t="shared" si="26"/>
        <v>0</v>
      </c>
      <c r="D371">
        <f t="shared" si="27"/>
        <v>29.99999999999998</v>
      </c>
      <c r="E371">
        <f t="shared" si="28"/>
        <v>56.666666666666664</v>
      </c>
    </row>
    <row r="372" spans="1:5" ht="12.75">
      <c r="A372">
        <f t="shared" si="29"/>
        <v>1453</v>
      </c>
      <c r="B372">
        <f t="shared" si="25"/>
        <v>0</v>
      </c>
      <c r="C372">
        <f t="shared" si="26"/>
        <v>0</v>
      </c>
      <c r="D372">
        <f t="shared" si="27"/>
        <v>29.99999999999998</v>
      </c>
      <c r="E372">
        <f t="shared" si="28"/>
        <v>56.666666666666664</v>
      </c>
    </row>
    <row r="373" spans="1:5" ht="12.75">
      <c r="A373">
        <f t="shared" si="29"/>
        <v>1457</v>
      </c>
      <c r="B373">
        <f t="shared" si="25"/>
        <v>0</v>
      </c>
      <c r="C373">
        <f t="shared" si="26"/>
        <v>0</v>
      </c>
      <c r="D373">
        <f t="shared" si="27"/>
        <v>29.99999999999998</v>
      </c>
      <c r="E373">
        <f t="shared" si="28"/>
        <v>56.666666666666664</v>
      </c>
    </row>
    <row r="374" spans="1:5" ht="12.75">
      <c r="A374">
        <f t="shared" si="29"/>
        <v>1461</v>
      </c>
      <c r="B374">
        <f t="shared" si="25"/>
        <v>0</v>
      </c>
      <c r="C374">
        <f t="shared" si="26"/>
        <v>0</v>
      </c>
      <c r="D374">
        <f t="shared" si="27"/>
        <v>29.99999999999998</v>
      </c>
      <c r="E374">
        <f t="shared" si="28"/>
        <v>56.666666666666664</v>
      </c>
    </row>
    <row r="375" spans="1:5" ht="12.75">
      <c r="A375">
        <f t="shared" si="29"/>
        <v>1465</v>
      </c>
      <c r="B375">
        <f t="shared" si="25"/>
        <v>0</v>
      </c>
      <c r="C375">
        <f t="shared" si="26"/>
        <v>0</v>
      </c>
      <c r="D375">
        <f t="shared" si="27"/>
        <v>29.99999999999998</v>
      </c>
      <c r="E375">
        <f t="shared" si="28"/>
        <v>56.666666666666664</v>
      </c>
    </row>
    <row r="376" spans="1:5" ht="12.75">
      <c r="A376">
        <f t="shared" si="29"/>
        <v>1469</v>
      </c>
      <c r="B376">
        <f t="shared" si="25"/>
        <v>0</v>
      </c>
      <c r="C376">
        <f t="shared" si="26"/>
        <v>0</v>
      </c>
      <c r="D376">
        <f t="shared" si="27"/>
        <v>29.99999999999998</v>
      </c>
      <c r="E376">
        <f t="shared" si="28"/>
        <v>56.666666666666664</v>
      </c>
    </row>
    <row r="377" spans="1:5" ht="12.75">
      <c r="A377">
        <f t="shared" si="29"/>
        <v>1473</v>
      </c>
      <c r="B377">
        <f t="shared" si="25"/>
        <v>0</v>
      </c>
      <c r="C377">
        <f t="shared" si="26"/>
        <v>0</v>
      </c>
      <c r="D377">
        <f t="shared" si="27"/>
        <v>29.99999999999998</v>
      </c>
      <c r="E377">
        <f t="shared" si="28"/>
        <v>56.666666666666664</v>
      </c>
    </row>
    <row r="378" spans="1:5" ht="12.75">
      <c r="A378">
        <f t="shared" si="29"/>
        <v>1477</v>
      </c>
      <c r="B378">
        <f t="shared" si="25"/>
        <v>0</v>
      </c>
      <c r="C378">
        <f t="shared" si="26"/>
        <v>0</v>
      </c>
      <c r="D378">
        <f t="shared" si="27"/>
        <v>29.99999999999998</v>
      </c>
      <c r="E378">
        <f t="shared" si="28"/>
        <v>56.666666666666664</v>
      </c>
    </row>
    <row r="379" spans="1:5" ht="12.75">
      <c r="A379">
        <f t="shared" si="29"/>
        <v>1481</v>
      </c>
      <c r="B379">
        <f t="shared" si="25"/>
        <v>0</v>
      </c>
      <c r="C379">
        <f t="shared" si="26"/>
        <v>0</v>
      </c>
      <c r="D379">
        <f t="shared" si="27"/>
        <v>29.99999999999998</v>
      </c>
      <c r="E379">
        <f t="shared" si="28"/>
        <v>56.666666666666664</v>
      </c>
    </row>
    <row r="380" spans="1:5" ht="12.75">
      <c r="A380">
        <f t="shared" si="29"/>
        <v>1485</v>
      </c>
      <c r="B380">
        <f t="shared" si="25"/>
        <v>0</v>
      </c>
      <c r="C380">
        <f t="shared" si="26"/>
        <v>0</v>
      </c>
      <c r="D380">
        <f t="shared" si="27"/>
        <v>29.99999999999998</v>
      </c>
      <c r="E380">
        <f t="shared" si="28"/>
        <v>56.666666666666664</v>
      </c>
    </row>
    <row r="381" spans="1:5" ht="12.75">
      <c r="A381">
        <f t="shared" si="29"/>
        <v>1489</v>
      </c>
      <c r="B381">
        <f t="shared" si="25"/>
        <v>0</v>
      </c>
      <c r="C381">
        <f t="shared" si="26"/>
        <v>0</v>
      </c>
      <c r="D381">
        <f t="shared" si="27"/>
        <v>29.99999999999998</v>
      </c>
      <c r="E381">
        <f t="shared" si="28"/>
        <v>56.666666666666664</v>
      </c>
    </row>
    <row r="382" spans="1:5" ht="12.75">
      <c r="A382">
        <f t="shared" si="29"/>
        <v>1493</v>
      </c>
      <c r="B382">
        <f t="shared" si="25"/>
        <v>0</v>
      </c>
      <c r="C382">
        <f t="shared" si="26"/>
        <v>0</v>
      </c>
      <c r="D382">
        <f t="shared" si="27"/>
        <v>29.99999999999998</v>
      </c>
      <c r="E382">
        <f t="shared" si="28"/>
        <v>56.666666666666664</v>
      </c>
    </row>
    <row r="383" spans="1:5" ht="12.75">
      <c r="A383">
        <f t="shared" si="29"/>
        <v>1497</v>
      </c>
      <c r="B383">
        <f t="shared" si="25"/>
        <v>0</v>
      </c>
      <c r="C383">
        <f t="shared" si="26"/>
        <v>0</v>
      </c>
      <c r="D383">
        <f t="shared" si="27"/>
        <v>29.99999999999998</v>
      </c>
      <c r="E383">
        <f t="shared" si="28"/>
        <v>56.666666666666664</v>
      </c>
    </row>
    <row r="384" spans="1:5" ht="12.75">
      <c r="A384">
        <f t="shared" si="29"/>
        <v>1501</v>
      </c>
      <c r="B384">
        <f t="shared" si="25"/>
        <v>0</v>
      </c>
      <c r="C384">
        <f t="shared" si="26"/>
        <v>0</v>
      </c>
      <c r="D384">
        <f t="shared" si="27"/>
        <v>29.99999999999998</v>
      </c>
      <c r="E384">
        <f t="shared" si="28"/>
        <v>56.666666666666664</v>
      </c>
    </row>
    <row r="385" spans="1:5" ht="12.75">
      <c r="A385">
        <f t="shared" si="29"/>
        <v>1505</v>
      </c>
      <c r="B385">
        <f t="shared" si="25"/>
        <v>0</v>
      </c>
      <c r="C385">
        <f t="shared" si="26"/>
        <v>0</v>
      </c>
      <c r="D385">
        <f t="shared" si="27"/>
        <v>29.99999999999998</v>
      </c>
      <c r="E385">
        <f t="shared" si="28"/>
        <v>56.666666666666664</v>
      </c>
    </row>
    <row r="386" spans="1:5" ht="12.75">
      <c r="A386">
        <f t="shared" si="29"/>
        <v>1509</v>
      </c>
      <c r="B386">
        <f t="shared" si="25"/>
        <v>0</v>
      </c>
      <c r="C386">
        <f t="shared" si="26"/>
        <v>0</v>
      </c>
      <c r="D386">
        <f t="shared" si="27"/>
        <v>29.99999999999998</v>
      </c>
      <c r="E386">
        <f t="shared" si="28"/>
        <v>56.666666666666664</v>
      </c>
    </row>
    <row r="387" spans="1:5" ht="12.75">
      <c r="A387">
        <f t="shared" si="29"/>
        <v>1513</v>
      </c>
      <c r="B387">
        <f t="shared" si="25"/>
        <v>0</v>
      </c>
      <c r="C387">
        <f t="shared" si="26"/>
        <v>0</v>
      </c>
      <c r="D387">
        <f t="shared" si="27"/>
        <v>29.99999999999998</v>
      </c>
      <c r="E387">
        <f t="shared" si="28"/>
        <v>56.666666666666664</v>
      </c>
    </row>
    <row r="388" spans="1:5" ht="12.75">
      <c r="A388">
        <f t="shared" si="29"/>
        <v>1517</v>
      </c>
      <c r="B388">
        <f t="shared" si="25"/>
        <v>0</v>
      </c>
      <c r="C388">
        <f t="shared" si="26"/>
        <v>0</v>
      </c>
      <c r="D388">
        <f t="shared" si="27"/>
        <v>29.99999999999998</v>
      </c>
      <c r="E388">
        <f t="shared" si="28"/>
        <v>56.666666666666664</v>
      </c>
    </row>
    <row r="389" spans="1:5" ht="12.75">
      <c r="A389">
        <f t="shared" si="29"/>
        <v>1521</v>
      </c>
      <c r="B389">
        <f t="shared" si="25"/>
        <v>0</v>
      </c>
      <c r="C389">
        <f t="shared" si="26"/>
        <v>0</v>
      </c>
      <c r="D389">
        <f t="shared" si="27"/>
        <v>29.99999999999998</v>
      </c>
      <c r="E389">
        <f t="shared" si="28"/>
        <v>56.666666666666664</v>
      </c>
    </row>
    <row r="390" spans="1:5" ht="12.75">
      <c r="A390">
        <f t="shared" si="29"/>
        <v>1525</v>
      </c>
      <c r="B390">
        <f t="shared" si="25"/>
        <v>0</v>
      </c>
      <c r="C390">
        <f t="shared" si="26"/>
        <v>0</v>
      </c>
      <c r="D390">
        <f t="shared" si="27"/>
        <v>29.99999999999998</v>
      </c>
      <c r="E390">
        <f t="shared" si="28"/>
        <v>56.666666666666664</v>
      </c>
    </row>
    <row r="391" spans="1:5" ht="12.75">
      <c r="A391">
        <f t="shared" si="29"/>
        <v>1529</v>
      </c>
      <c r="B391">
        <f t="shared" si="25"/>
        <v>0</v>
      </c>
      <c r="C391">
        <f t="shared" si="26"/>
        <v>0</v>
      </c>
      <c r="D391">
        <f t="shared" si="27"/>
        <v>29.99999999999998</v>
      </c>
      <c r="E391">
        <f t="shared" si="28"/>
        <v>56.666666666666664</v>
      </c>
    </row>
    <row r="392" spans="1:5" ht="12.75">
      <c r="A392">
        <f t="shared" si="29"/>
        <v>1533</v>
      </c>
      <c r="B392">
        <f t="shared" si="25"/>
        <v>0</v>
      </c>
      <c r="C392">
        <f t="shared" si="26"/>
        <v>0</v>
      </c>
      <c r="D392">
        <f t="shared" si="27"/>
        <v>29.99999999999998</v>
      </c>
      <c r="E392">
        <f t="shared" si="28"/>
        <v>56.666666666666664</v>
      </c>
    </row>
    <row r="393" spans="1:5" ht="12.75">
      <c r="A393">
        <f t="shared" si="29"/>
        <v>1537</v>
      </c>
      <c r="B393">
        <f aca="true" t="shared" si="30" ref="B393:B402">J_Slow-K4_Slow*D392-KO_Slow*D392*E392</f>
        <v>0</v>
      </c>
      <c r="C393">
        <f aca="true" t="shared" si="31" ref="C393:C402">K1_Slow*D392*E392-K3_Slow*E392</f>
        <v>0</v>
      </c>
      <c r="D393">
        <f aca="true" t="shared" si="32" ref="D393:D402">D392+B393*DT_Slow</f>
        <v>29.99999999999998</v>
      </c>
      <c r="E393">
        <f aca="true" t="shared" si="33" ref="E393:E402">E392+C393*DT_Slow</f>
        <v>56.666666666666664</v>
      </c>
    </row>
    <row r="394" spans="1:5" ht="12.75">
      <c r="A394">
        <f aca="true" t="shared" si="34" ref="A394:A402">A393+DT_Slow</f>
        <v>1541</v>
      </c>
      <c r="B394">
        <f t="shared" si="30"/>
        <v>0</v>
      </c>
      <c r="C394">
        <f t="shared" si="31"/>
        <v>0</v>
      </c>
      <c r="D394">
        <f t="shared" si="32"/>
        <v>29.99999999999998</v>
      </c>
      <c r="E394">
        <f t="shared" si="33"/>
        <v>56.666666666666664</v>
      </c>
    </row>
    <row r="395" spans="1:5" ht="12.75">
      <c r="A395">
        <f t="shared" si="34"/>
        <v>1545</v>
      </c>
      <c r="B395">
        <f t="shared" si="30"/>
        <v>0</v>
      </c>
      <c r="C395">
        <f t="shared" si="31"/>
        <v>0</v>
      </c>
      <c r="D395">
        <f t="shared" si="32"/>
        <v>29.99999999999998</v>
      </c>
      <c r="E395">
        <f t="shared" si="33"/>
        <v>56.666666666666664</v>
      </c>
    </row>
    <row r="396" spans="1:5" ht="12.75">
      <c r="A396">
        <f t="shared" si="34"/>
        <v>1549</v>
      </c>
      <c r="B396">
        <f t="shared" si="30"/>
        <v>0</v>
      </c>
      <c r="C396">
        <f t="shared" si="31"/>
        <v>0</v>
      </c>
      <c r="D396">
        <f t="shared" si="32"/>
        <v>29.99999999999998</v>
      </c>
      <c r="E396">
        <f t="shared" si="33"/>
        <v>56.666666666666664</v>
      </c>
    </row>
    <row r="397" spans="1:5" ht="12.75">
      <c r="A397">
        <f t="shared" si="34"/>
        <v>1553</v>
      </c>
      <c r="B397">
        <f t="shared" si="30"/>
        <v>0</v>
      </c>
      <c r="C397">
        <f t="shared" si="31"/>
        <v>0</v>
      </c>
      <c r="D397">
        <f t="shared" si="32"/>
        <v>29.99999999999998</v>
      </c>
      <c r="E397">
        <f t="shared" si="33"/>
        <v>56.666666666666664</v>
      </c>
    </row>
    <row r="398" spans="1:5" ht="12.75">
      <c r="A398">
        <f t="shared" si="34"/>
        <v>1557</v>
      </c>
      <c r="B398">
        <f t="shared" si="30"/>
        <v>0</v>
      </c>
      <c r="C398">
        <f t="shared" si="31"/>
        <v>0</v>
      </c>
      <c r="D398">
        <f t="shared" si="32"/>
        <v>29.99999999999998</v>
      </c>
      <c r="E398">
        <f t="shared" si="33"/>
        <v>56.666666666666664</v>
      </c>
    </row>
    <row r="399" spans="1:5" ht="12.75">
      <c r="A399">
        <f t="shared" si="34"/>
        <v>1561</v>
      </c>
      <c r="B399">
        <f t="shared" si="30"/>
        <v>0</v>
      </c>
      <c r="C399">
        <f t="shared" si="31"/>
        <v>0</v>
      </c>
      <c r="D399">
        <f t="shared" si="32"/>
        <v>29.99999999999998</v>
      </c>
      <c r="E399">
        <f t="shared" si="33"/>
        <v>56.666666666666664</v>
      </c>
    </row>
    <row r="400" spans="1:5" ht="12.75">
      <c r="A400">
        <f t="shared" si="34"/>
        <v>1565</v>
      </c>
      <c r="B400">
        <f t="shared" si="30"/>
        <v>0</v>
      </c>
      <c r="C400">
        <f t="shared" si="31"/>
        <v>0</v>
      </c>
      <c r="D400">
        <f t="shared" si="32"/>
        <v>29.99999999999998</v>
      </c>
      <c r="E400">
        <f t="shared" si="33"/>
        <v>56.666666666666664</v>
      </c>
    </row>
    <row r="401" spans="1:5" ht="12.75">
      <c r="A401">
        <f t="shared" si="34"/>
        <v>1569</v>
      </c>
      <c r="B401">
        <f t="shared" si="30"/>
        <v>0</v>
      </c>
      <c r="C401">
        <f t="shared" si="31"/>
        <v>0</v>
      </c>
      <c r="D401">
        <f t="shared" si="32"/>
        <v>29.99999999999998</v>
      </c>
      <c r="E401">
        <f t="shared" si="33"/>
        <v>56.666666666666664</v>
      </c>
    </row>
    <row r="402" spans="1:5" ht="12.75">
      <c r="A402">
        <f t="shared" si="34"/>
        <v>1573</v>
      </c>
      <c r="B402">
        <f t="shared" si="30"/>
        <v>0</v>
      </c>
      <c r="C402">
        <f t="shared" si="31"/>
        <v>0</v>
      </c>
      <c r="D402">
        <f t="shared" si="32"/>
        <v>29.99999999999998</v>
      </c>
      <c r="E402">
        <f t="shared" si="33"/>
        <v>56.666666666666664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0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9.140625" style="5" customWidth="1"/>
    <col min="2" max="2" width="12.421875" style="5" bestFit="1" customWidth="1"/>
    <col min="3" max="16384" width="9.140625" style="5" customWidth="1"/>
  </cols>
  <sheetData>
    <row r="1" spans="1:6" ht="12.75">
      <c r="A1" s="9" t="s">
        <v>31</v>
      </c>
      <c r="B1" s="9">
        <v>5</v>
      </c>
      <c r="C1" s="9" t="s">
        <v>32</v>
      </c>
      <c r="D1" s="9">
        <v>20</v>
      </c>
      <c r="E1" s="14"/>
      <c r="F1" s="14"/>
    </row>
    <row r="2" spans="1:6" ht="12.75">
      <c r="A2" s="9" t="s">
        <v>10</v>
      </c>
      <c r="B2" s="9">
        <v>0.3</v>
      </c>
      <c r="C2" s="9" t="s">
        <v>33</v>
      </c>
      <c r="D2" s="9">
        <v>20</v>
      </c>
      <c r="E2" s="14"/>
      <c r="F2" s="14"/>
    </row>
    <row r="3" spans="1:6" ht="12.75">
      <c r="A3" s="9" t="s">
        <v>18</v>
      </c>
      <c r="B3" s="9">
        <v>0.08</v>
      </c>
      <c r="C3" s="9" t="s">
        <v>34</v>
      </c>
      <c r="D3" s="9">
        <v>0.01</v>
      </c>
      <c r="E3" s="14"/>
      <c r="F3" s="14"/>
    </row>
    <row r="4" spans="1:6" ht="12.75">
      <c r="A4" s="9" t="s">
        <v>19</v>
      </c>
      <c r="B4" s="9">
        <v>0.05</v>
      </c>
      <c r="C4" s="9" t="s">
        <v>20</v>
      </c>
      <c r="D4" s="9">
        <v>0.05</v>
      </c>
      <c r="E4" s="14"/>
      <c r="F4" s="14"/>
    </row>
    <row r="5" spans="1:6" ht="12.75">
      <c r="A5" s="9" t="s">
        <v>35</v>
      </c>
      <c r="B5" s="12">
        <v>0.09000001</v>
      </c>
      <c r="C5" s="9" t="s">
        <v>36</v>
      </c>
      <c r="D5" s="9">
        <v>0.05</v>
      </c>
      <c r="E5" s="14"/>
      <c r="F5" s="14"/>
    </row>
    <row r="6" spans="1:6" ht="12.75">
      <c r="A6" s="9"/>
      <c r="B6" s="9"/>
      <c r="C6" s="9"/>
      <c r="D6" s="9"/>
      <c r="E6" s="14"/>
      <c r="F6" s="14"/>
    </row>
    <row r="7" spans="1:6" ht="12.75">
      <c r="A7" s="9" t="s">
        <v>12</v>
      </c>
      <c r="B7" s="9" t="s">
        <v>13</v>
      </c>
      <c r="C7" s="9" t="s">
        <v>37</v>
      </c>
      <c r="D7" s="9" t="s">
        <v>38</v>
      </c>
      <c r="E7" s="9" t="s">
        <v>32</v>
      </c>
      <c r="F7" s="9" t="s">
        <v>33</v>
      </c>
    </row>
    <row r="8" spans="1:6" ht="12.75">
      <c r="A8" s="13">
        <v>0</v>
      </c>
      <c r="B8" s="13"/>
      <c r="C8" s="13"/>
      <c r="D8" s="13"/>
      <c r="E8" s="13">
        <f>Q1_ex</f>
        <v>20</v>
      </c>
      <c r="F8" s="13">
        <f>Q2_ex</f>
        <v>20</v>
      </c>
    </row>
    <row r="9" spans="1:6" ht="12.75">
      <c r="A9" s="13">
        <f>A8+DT_ex</f>
        <v>0.3</v>
      </c>
      <c r="B9" s="13">
        <f>I_ex/(1+K1_ex*E8+K2_ex*F8)</f>
        <v>1.7857142857142856</v>
      </c>
      <c r="C9" s="13">
        <f>K5_ex*B9*E8-K3_ex*E8</f>
        <v>2.2142860714285715</v>
      </c>
      <c r="D9" s="13">
        <f>K6_ex*B9*F8-K4_ex*F8</f>
        <v>0.7857142857142858</v>
      </c>
      <c r="E9" s="13">
        <f>E8+C9*DT_ex</f>
        <v>20.66428582142857</v>
      </c>
      <c r="F9" s="13">
        <f>F8+D9*DT_ex</f>
        <v>20.235714285714284</v>
      </c>
    </row>
    <row r="10" spans="1:6" ht="12.75">
      <c r="A10" s="13">
        <f aca="true" t="shared" si="0" ref="A10:A73">A9+DT_ex</f>
        <v>0.6</v>
      </c>
      <c r="B10" s="13">
        <f aca="true" t="shared" si="1" ref="B10:B73">I_ex/(1+K1_ex*E9+K2_ex*F9)</f>
        <v>1.75100682367059</v>
      </c>
      <c r="C10" s="13">
        <f aca="true" t="shared" si="2" ref="C10:C73">K5_ex*B10*E9-K3_ex*E9</f>
        <v>2.223283563925703</v>
      </c>
      <c r="D10" s="13">
        <f aca="true" t="shared" si="3" ref="D10:D73">K6_ex*B10*F9-K4_ex*F9</f>
        <v>0.7598579755209933</v>
      </c>
      <c r="E10" s="13">
        <f aca="true" t="shared" si="4" ref="E10:E73">E9+C10*DT_ex</f>
        <v>21.33127089060628</v>
      </c>
      <c r="F10" s="13">
        <f aca="true" t="shared" si="5" ref="F10:F73">F9+D10*DT_ex</f>
        <v>20.46367167837058</v>
      </c>
    </row>
    <row r="11" spans="1:6" ht="12.75">
      <c r="A11" s="13">
        <f t="shared" si="0"/>
        <v>0.8999999999999999</v>
      </c>
      <c r="B11" s="13">
        <f t="shared" si="1"/>
        <v>1.7175411586598475</v>
      </c>
      <c r="C11" s="13">
        <f t="shared" si="2"/>
        <v>2.2307970367455523</v>
      </c>
      <c r="D11" s="13">
        <f t="shared" si="3"/>
        <v>0.7341763343266368</v>
      </c>
      <c r="E11" s="13">
        <f t="shared" si="4"/>
        <v>22.000510001629944</v>
      </c>
      <c r="F11" s="13">
        <f t="shared" si="5"/>
        <v>20.68392457866857</v>
      </c>
    </row>
    <row r="12" spans="1:6" ht="12.75">
      <c r="A12" s="5">
        <f t="shared" si="0"/>
        <v>1.2</v>
      </c>
      <c r="B12" s="5">
        <f t="shared" si="1"/>
        <v>1.6852720442408275</v>
      </c>
      <c r="C12" s="5">
        <f t="shared" si="2"/>
        <v>2.2368908725178374</v>
      </c>
      <c r="D12" s="5">
        <f t="shared" si="3"/>
        <v>0.7087057639473653</v>
      </c>
      <c r="E12" s="5">
        <f t="shared" si="4"/>
        <v>22.671577263385295</v>
      </c>
      <c r="F12" s="5">
        <f t="shared" si="5"/>
        <v>20.89653630785278</v>
      </c>
    </row>
    <row r="13" spans="1:6" ht="12.75">
      <c r="A13" s="5">
        <f t="shared" si="0"/>
        <v>1.5</v>
      </c>
      <c r="B13" s="5">
        <f t="shared" si="1"/>
        <v>1.6541548904246877</v>
      </c>
      <c r="C13" s="5">
        <f t="shared" si="2"/>
        <v>2.2416285482020344</v>
      </c>
      <c r="D13" s="5">
        <f t="shared" si="3"/>
        <v>0.6834785709359472</v>
      </c>
      <c r="E13" s="5">
        <f t="shared" si="4"/>
        <v>23.344065827845906</v>
      </c>
      <c r="F13" s="5">
        <f t="shared" si="5"/>
        <v>21.101579879133563</v>
      </c>
    </row>
    <row r="14" spans="1:6" ht="12.75">
      <c r="A14" s="5">
        <f t="shared" si="0"/>
        <v>1.8</v>
      </c>
      <c r="B14" s="5">
        <f t="shared" si="1"/>
        <v>1.624145949136179</v>
      </c>
      <c r="C14" s="5">
        <f t="shared" si="2"/>
        <v>2.2450723833091852</v>
      </c>
      <c r="D14" s="5">
        <f t="shared" si="3"/>
        <v>0.6585232800967356</v>
      </c>
      <c r="E14" s="5">
        <f t="shared" si="4"/>
        <v>24.017587542838662</v>
      </c>
      <c r="F14" s="5">
        <f t="shared" si="5"/>
        <v>21.299136863162584</v>
      </c>
    </row>
    <row r="15" spans="1:6" ht="12.75">
      <c r="A15" s="5">
        <f t="shared" si="0"/>
        <v>2.1</v>
      </c>
      <c r="B15" s="5">
        <f t="shared" si="1"/>
        <v>1.595202462001002</v>
      </c>
      <c r="C15" s="5">
        <f t="shared" si="2"/>
        <v>2.2472833361566895</v>
      </c>
      <c r="D15" s="5">
        <f t="shared" si="3"/>
        <v>0.6338649349725332</v>
      </c>
      <c r="E15" s="5">
        <f t="shared" si="4"/>
        <v>24.69177254368567</v>
      </c>
      <c r="F15" s="5">
        <f t="shared" si="5"/>
        <v>21.489296343654345</v>
      </c>
    </row>
    <row r="16" spans="1:6" ht="12.75">
      <c r="A16" s="5">
        <f t="shared" si="0"/>
        <v>2.4</v>
      </c>
      <c r="B16" s="5">
        <f t="shared" si="1"/>
        <v>1.5672827754959766</v>
      </c>
      <c r="C16" s="5">
        <f t="shared" si="2"/>
        <v>2.2483208421820873</v>
      </c>
      <c r="D16" s="5">
        <f t="shared" si="3"/>
        <v>0.609525383664189</v>
      </c>
      <c r="E16" s="5">
        <f t="shared" si="4"/>
        <v>25.366268796340297</v>
      </c>
      <c r="F16" s="5">
        <f t="shared" si="5"/>
        <v>21.6721539587536</v>
      </c>
    </row>
    <row r="17" spans="1:6" ht="12.75">
      <c r="A17" s="5">
        <f t="shared" si="0"/>
        <v>2.6999999999999997</v>
      </c>
      <c r="B17" s="5">
        <f t="shared" si="1"/>
        <v>1.5403464280170138</v>
      </c>
      <c r="C17" s="5">
        <f t="shared" si="2"/>
        <v>2.248242688842</v>
      </c>
      <c r="D17" s="5">
        <f t="shared" si="3"/>
        <v>0.5855235489523649</v>
      </c>
      <c r="E17" s="5">
        <f t="shared" si="4"/>
        <v>26.040741602992895</v>
      </c>
      <c r="F17" s="5">
        <f t="shared" si="5"/>
        <v>21.84781102343931</v>
      </c>
    </row>
    <row r="18" spans="1:6" ht="12.75">
      <c r="A18" s="5">
        <f t="shared" si="0"/>
        <v>2.9999999999999996</v>
      </c>
      <c r="B18" s="5">
        <f t="shared" si="1"/>
        <v>1.514354212947705</v>
      </c>
      <c r="C18" s="5">
        <f t="shared" si="2"/>
        <v>2.247104922129161</v>
      </c>
      <c r="D18" s="5">
        <f t="shared" si="3"/>
        <v>0.5618756821795658</v>
      </c>
      <c r="E18" s="5">
        <f t="shared" si="4"/>
        <v>26.714873079631644</v>
      </c>
      <c r="F18" s="5">
        <f t="shared" si="5"/>
        <v>22.01637372809318</v>
      </c>
    </row>
    <row r="19" spans="1:6" ht="12.75">
      <c r="A19" s="5">
        <f t="shared" si="0"/>
        <v>3.2999999999999994</v>
      </c>
      <c r="B19" s="5">
        <f t="shared" si="1"/>
        <v>1.4892682213596315</v>
      </c>
      <c r="C19" s="5">
        <f t="shared" si="2"/>
        <v>2.2449617802381523</v>
      </c>
      <c r="D19" s="5">
        <f t="shared" si="3"/>
        <v>0.5385956007366537</v>
      </c>
      <c r="E19" s="5">
        <f t="shared" si="4"/>
        <v>27.38836161370309</v>
      </c>
      <c r="F19" s="5">
        <f t="shared" si="5"/>
        <v>22.177952408314173</v>
      </c>
    </row>
    <row r="20" spans="1:6" ht="12.75">
      <c r="A20" s="5">
        <f t="shared" si="0"/>
        <v>3.599999999999999</v>
      </c>
      <c r="B20" s="5">
        <f t="shared" si="1"/>
        <v>1.4650518675512916</v>
      </c>
      <c r="C20" s="5">
        <f t="shared" si="2"/>
        <v>2.2418656503878727</v>
      </c>
      <c r="D20" s="5">
        <f t="shared" si="3"/>
        <v>0.5156949092975087</v>
      </c>
      <c r="E20" s="5">
        <f t="shared" si="4"/>
        <v>28.060921308819452</v>
      </c>
      <c r="F20" s="5">
        <f t="shared" si="5"/>
        <v>22.332660881103426</v>
      </c>
    </row>
    <row r="21" spans="1:6" ht="12.75">
      <c r="A21" s="5">
        <f t="shared" si="0"/>
        <v>3.899999999999999</v>
      </c>
      <c r="B21" s="5">
        <f t="shared" si="1"/>
        <v>1.4416699002400577</v>
      </c>
      <c r="C21" s="5">
        <f t="shared" si="2"/>
        <v>2.2378670452585707</v>
      </c>
      <c r="D21" s="5">
        <f t="shared" si="3"/>
        <v>0.4931832051725993</v>
      </c>
      <c r="E21" s="5">
        <f t="shared" si="4"/>
        <v>28.732281422397023</v>
      </c>
      <c r="F21" s="5">
        <f t="shared" si="5"/>
        <v>22.480615842655205</v>
      </c>
    </row>
    <row r="22" spans="1:6" ht="12.75">
      <c r="A22" s="5">
        <f t="shared" si="0"/>
        <v>4.199999999999999</v>
      </c>
      <c r="B22" s="5">
        <f t="shared" si="1"/>
        <v>1.4190884018628627</v>
      </c>
      <c r="C22" s="5">
        <f t="shared" si="2"/>
        <v>2.233014595919129</v>
      </c>
      <c r="D22" s="5">
        <f t="shared" si="3"/>
        <v>0.47106826831956594</v>
      </c>
      <c r="E22" s="5">
        <f t="shared" si="4"/>
        <v>29.402185801172763</v>
      </c>
      <c r="F22" s="5">
        <f t="shared" si="5"/>
        <v>22.621936323151075</v>
      </c>
    </row>
    <row r="23" spans="1:6" ht="12.75">
      <c r="A23" s="5">
        <f t="shared" si="0"/>
        <v>4.499999999999999</v>
      </c>
      <c r="B23" s="5">
        <f t="shared" si="1"/>
        <v>1.3972747781166768</v>
      </c>
      <c r="C23" s="5">
        <f t="shared" si="2"/>
        <v>2.2273550585037967</v>
      </c>
      <c r="D23" s="5">
        <f t="shared" si="3"/>
        <v>0.4493562366674717</v>
      </c>
      <c r="E23" s="5">
        <f t="shared" si="4"/>
        <v>30.0703923187239</v>
      </c>
      <c r="F23" s="5">
        <f t="shared" si="5"/>
        <v>22.756743194151316</v>
      </c>
    </row>
    <row r="24" spans="1:6" ht="12.75">
      <c r="A24" s="5">
        <f t="shared" si="0"/>
        <v>4.799999999999999</v>
      </c>
      <c r="B24" s="5">
        <f t="shared" si="1"/>
        <v>1.3761977395786607</v>
      </c>
      <c r="C24" s="5">
        <f t="shared" si="2"/>
        <v>2.220933332246286</v>
      </c>
      <c r="D24" s="5">
        <f t="shared" si="3"/>
        <v>0.4280517674905897</v>
      </c>
      <c r="E24" s="5">
        <f t="shared" si="4"/>
        <v>30.736672318397787</v>
      </c>
      <c r="F24" s="5">
        <f t="shared" si="5"/>
        <v>22.885158724398494</v>
      </c>
    </row>
    <row r="25" spans="1:6" ht="12.75">
      <c r="A25" s="5">
        <f t="shared" si="0"/>
        <v>5.099999999999999</v>
      </c>
      <c r="B25" s="5">
        <f t="shared" si="1"/>
        <v>1.3558272769865218</v>
      </c>
      <c r="C25" s="5">
        <f t="shared" si="2"/>
        <v>2.2137924867935226</v>
      </c>
      <c r="D25" s="5">
        <f t="shared" si="3"/>
        <v>0.4071581856153528</v>
      </c>
      <c r="E25" s="5">
        <f t="shared" si="4"/>
        <v>31.400810064435845</v>
      </c>
      <c r="F25" s="5">
        <f t="shared" si="5"/>
        <v>23.0073061800831</v>
      </c>
    </row>
    <row r="26" spans="1:6" ht="12.75">
      <c r="A26" s="5">
        <f t="shared" si="0"/>
        <v>5.399999999999999</v>
      </c>
      <c r="B26" s="5">
        <f t="shared" si="1"/>
        <v>1.3361346315301836</v>
      </c>
      <c r="C26" s="5">
        <f t="shared" si="2"/>
        <v>2.20597379700279</v>
      </c>
      <c r="D26" s="5">
        <f t="shared" si="3"/>
        <v>0.38667761926721744</v>
      </c>
      <c r="E26" s="5">
        <f t="shared" si="4"/>
        <v>32.062602203536684</v>
      </c>
      <c r="F26" s="5">
        <f t="shared" si="5"/>
        <v>23.123309465863265</v>
      </c>
    </row>
    <row r="27" spans="1:6" ht="12.75">
      <c r="A27" s="5">
        <f t="shared" si="0"/>
        <v>5.699999999999998</v>
      </c>
      <c r="B27" s="5">
        <f t="shared" si="1"/>
        <v>1.3170922613040001</v>
      </c>
      <c r="C27" s="5">
        <f t="shared" si="2"/>
        <v>2.1975167836764253</v>
      </c>
      <c r="D27" s="5">
        <f t="shared" si="3"/>
        <v>0.3666111243681387</v>
      </c>
      <c r="E27" s="5">
        <f t="shared" si="4"/>
        <v>32.721857238639615</v>
      </c>
      <c r="F27" s="5">
        <f t="shared" si="5"/>
        <v>23.233292803173708</v>
      </c>
    </row>
    <row r="28" spans="1:6" ht="12.75">
      <c r="A28" s="5">
        <f t="shared" si="0"/>
        <v>5.999999999999998</v>
      </c>
      <c r="B28" s="5">
        <f t="shared" si="1"/>
        <v>1.2986738048920958</v>
      </c>
      <c r="C28" s="5">
        <f t="shared" si="2"/>
        <v>2.1884592589098144</v>
      </c>
      <c r="D28" s="5">
        <f t="shared" si="3"/>
        <v>0.3469587980848019</v>
      </c>
      <c r="E28" s="5">
        <f t="shared" si="4"/>
        <v>33.37839501631256</v>
      </c>
      <c r="F28" s="5">
        <f t="shared" si="5"/>
        <v>23.337380442599148</v>
      </c>
    </row>
    <row r="29" spans="1:6" ht="12.75">
      <c r="A29" s="5">
        <f t="shared" si="0"/>
        <v>6.299999999999998</v>
      </c>
      <c r="B29" s="5">
        <f t="shared" si="1"/>
        <v>1.2808540429054929</v>
      </c>
      <c r="C29" s="5">
        <f t="shared" si="2"/>
        <v>2.1788373749235386</v>
      </c>
      <c r="D29" s="5">
        <f t="shared" si="3"/>
        <v>0.3277198824063776</v>
      </c>
      <c r="E29" s="5">
        <f t="shared" si="4"/>
        <v>34.03204622878962</v>
      </c>
      <c r="F29" s="5">
        <f t="shared" si="5"/>
        <v>23.43569640732106</v>
      </c>
    </row>
    <row r="30" spans="1:6" ht="12.75">
      <c r="A30" s="5">
        <f t="shared" si="0"/>
        <v>6.599999999999998</v>
      </c>
      <c r="B30" s="5">
        <f t="shared" si="1"/>
        <v>1.2636088581561766</v>
      </c>
      <c r="C30" s="5">
        <f t="shared" si="2"/>
        <v>2.168685675421586</v>
      </c>
      <c r="D30" s="5">
        <f t="shared" si="3"/>
        <v>0.3088928585014359</v>
      </c>
      <c r="E30" s="5">
        <f t="shared" si="4"/>
        <v>34.682651931416096</v>
      </c>
      <c r="F30" s="5">
        <f t="shared" si="5"/>
        <v>23.52836426487149</v>
      </c>
    </row>
    <row r="31" spans="1:6" ht="12.75">
      <c r="A31" s="5">
        <f t="shared" si="0"/>
        <v>6.899999999999998</v>
      </c>
      <c r="B31" s="5">
        <f t="shared" si="1"/>
        <v>1.2469151950379216</v>
      </c>
      <c r="C31" s="5">
        <f t="shared" si="2"/>
        <v>2.1580371486669168</v>
      </c>
      <c r="D31" s="5">
        <f t="shared" si="3"/>
        <v>0.29047553256920056</v>
      </c>
      <c r="E31" s="5">
        <f t="shared" si="4"/>
        <v>35.330063076016174</v>
      </c>
      <c r="F31" s="5">
        <f t="shared" si="5"/>
        <v>23.61550692464225</v>
      </c>
    </row>
    <row r="32" spans="1:6" ht="12.75">
      <c r="A32" s="5">
        <f t="shared" si="0"/>
        <v>7.1999999999999975</v>
      </c>
      <c r="B32" s="5">
        <f t="shared" si="1"/>
        <v>1.2307510185844135</v>
      </c>
      <c r="C32" s="5">
        <f t="shared" si="2"/>
        <v>2.146923281595566</v>
      </c>
      <c r="D32" s="5">
        <f t="shared" si="3"/>
        <v>0.27246511386242345</v>
      </c>
      <c r="E32" s="5">
        <f t="shared" si="4"/>
        <v>35.97414006049485</v>
      </c>
      <c r="F32" s="5">
        <f t="shared" si="5"/>
        <v>23.69724645880098</v>
      </c>
    </row>
    <row r="33" spans="1:6" ht="12.75">
      <c r="A33" s="5">
        <f t="shared" si="0"/>
        <v>7.499999999999997</v>
      </c>
      <c r="B33" s="5">
        <f t="shared" si="1"/>
        <v>1.215095273590092</v>
      </c>
      <c r="C33" s="5">
        <f t="shared" si="2"/>
        <v>2.135374114403108</v>
      </c>
      <c r="D33" s="5">
        <f t="shared" si="3"/>
        <v>0.2548582855193817</v>
      </c>
      <c r="E33" s="5">
        <f t="shared" si="4"/>
        <v>36.61475229481578</v>
      </c>
      <c r="F33" s="5">
        <f t="shared" si="5"/>
        <v>23.773703944456795</v>
      </c>
    </row>
    <row r="34" spans="1:6" ht="12.75">
      <c r="A34" s="5">
        <f t="shared" si="0"/>
        <v>7.799999999999997</v>
      </c>
      <c r="B34" s="5">
        <f t="shared" si="1"/>
        <v>1.1999278441063972</v>
      </c>
      <c r="C34" s="5">
        <f t="shared" si="2"/>
        <v>2.123418295134544</v>
      </c>
      <c r="D34" s="5">
        <f t="shared" si="3"/>
        <v>0.23765126880194987</v>
      </c>
      <c r="E34" s="5">
        <f t="shared" si="4"/>
        <v>37.25177778335614</v>
      </c>
      <c r="F34" s="5">
        <f t="shared" si="5"/>
        <v>23.84499932509738</v>
      </c>
    </row>
    <row r="35" spans="1:6" ht="12.75">
      <c r="A35" s="5">
        <f t="shared" si="0"/>
        <v>8.099999999999998</v>
      </c>
      <c r="B35" s="5">
        <f t="shared" si="1"/>
        <v>1.1852295135642124</v>
      </c>
      <c r="C35" s="5">
        <f t="shared" si="2"/>
        <v>2.1110831338924974</v>
      </c>
      <c r="D35" s="5">
        <f t="shared" si="3"/>
        <v>0.22083988129633791</v>
      </c>
      <c r="E35" s="5">
        <f t="shared" si="4"/>
        <v>37.885102723523886</v>
      </c>
      <c r="F35" s="5">
        <f t="shared" si="5"/>
        <v>23.91125128948628</v>
      </c>
    </row>
    <row r="36" spans="1:6" ht="12.75">
      <c r="A36" s="5">
        <f t="shared" si="0"/>
        <v>8.399999999999999</v>
      </c>
      <c r="B36" s="5">
        <f t="shared" si="1"/>
        <v>1.1709819257207643</v>
      </c>
      <c r="C36" s="5">
        <f t="shared" si="2"/>
        <v>2.098394656350399</v>
      </c>
      <c r="D36" s="5">
        <f t="shared" si="3"/>
        <v>0.20441958959347373</v>
      </c>
      <c r="E36" s="5">
        <f t="shared" si="4"/>
        <v>38.514621120429005</v>
      </c>
      <c r="F36" s="5">
        <f t="shared" si="5"/>
        <v>23.97257716636432</v>
      </c>
    </row>
    <row r="37" spans="1:6" ht="12.75">
      <c r="A37" s="5">
        <f t="shared" si="0"/>
        <v>8.7</v>
      </c>
      <c r="B37" s="5">
        <f t="shared" si="1"/>
        <v>1.1571675465849014</v>
      </c>
      <c r="C37" s="5">
        <f t="shared" si="2"/>
        <v>2.085377656318893</v>
      </c>
      <c r="D37" s="5">
        <f t="shared" si="3"/>
        <v>0.1883855569277353</v>
      </c>
      <c r="E37" s="5">
        <f t="shared" si="4"/>
        <v>39.14023441732467</v>
      </c>
      <c r="F37" s="5">
        <f t="shared" si="5"/>
        <v>24.02909283344264</v>
      </c>
    </row>
    <row r="38" spans="1:6" ht="12.75">
      <c r="A38" s="5">
        <f t="shared" si="0"/>
        <v>9</v>
      </c>
      <c r="B38" s="5">
        <f t="shared" si="1"/>
        <v>1.1437696274373248</v>
      </c>
      <c r="C38" s="5">
        <f t="shared" si="2"/>
        <v>2.0720557471660497</v>
      </c>
      <c r="D38" s="5">
        <f t="shared" si="3"/>
        <v>0.17273268621604698</v>
      </c>
      <c r="E38" s="5">
        <f t="shared" si="4"/>
        <v>39.76185114147449</v>
      </c>
      <c r="F38" s="5">
        <f t="shared" si="5"/>
        <v>24.080912639307453</v>
      </c>
    </row>
    <row r="39" spans="1:6" ht="12.75">
      <c r="A39" s="5">
        <f t="shared" si="0"/>
        <v>9.3</v>
      </c>
      <c r="B39" s="5">
        <f t="shared" si="1"/>
        <v>1.1307721690310941</v>
      </c>
      <c r="C39" s="5">
        <f t="shared" si="2"/>
        <v>2.0584514119365154</v>
      </c>
      <c r="D39" s="5">
        <f t="shared" si="3"/>
        <v>0.15745565890452617</v>
      </c>
      <c r="E39" s="5">
        <f t="shared" si="4"/>
        <v>40.37938656505544</v>
      </c>
      <c r="F39" s="5">
        <f t="shared" si="5"/>
        <v>24.12814933697881</v>
      </c>
    </row>
    <row r="40" spans="1:6" ht="12.75">
      <c r="A40" s="5">
        <f t="shared" si="0"/>
        <v>9.600000000000001</v>
      </c>
      <c r="B40" s="5">
        <f t="shared" si="1"/>
        <v>1.118159887031646</v>
      </c>
      <c r="C40" s="5">
        <f t="shared" si="2"/>
        <v>2.044586052052392</v>
      </c>
      <c r="D40" s="5">
        <f t="shared" si="3"/>
        <v>0.14254896999700528</v>
      </c>
      <c r="E40" s="5">
        <f t="shared" si="4"/>
        <v>40.99276238067116</v>
      </c>
      <c r="F40" s="5">
        <f t="shared" si="5"/>
        <v>24.170914027977915</v>
      </c>
    </row>
    <row r="41" spans="1:6" ht="12.75">
      <c r="A41" s="5">
        <f t="shared" si="0"/>
        <v>9.900000000000002</v>
      </c>
      <c r="B41" s="5">
        <f t="shared" si="1"/>
        <v>1.105918178733962</v>
      </c>
      <c r="C41" s="5">
        <f t="shared" si="2"/>
        <v>2.0304800345103864</v>
      </c>
      <c r="D41" s="5">
        <f t="shared" si="3"/>
        <v>0.12800695960892972</v>
      </c>
      <c r="E41" s="5">
        <f t="shared" si="4"/>
        <v>41.60190639102427</v>
      </c>
      <c r="F41" s="5">
        <f t="shared" si="5"/>
        <v>24.209316115860595</v>
      </c>
    </row>
    <row r="42" spans="1:6" ht="12.75">
      <c r="A42" s="5">
        <f t="shared" si="0"/>
        <v>10.200000000000003</v>
      </c>
      <c r="B42" s="5">
        <f t="shared" si="1"/>
        <v>1.0940330910766902</v>
      </c>
      <c r="C42" s="5">
        <f t="shared" si="2"/>
        <v>2.016152737516395</v>
      </c>
      <c r="D42" s="5">
        <f t="shared" si="3"/>
        <v>0.11382384136135526</v>
      </c>
      <c r="E42" s="5">
        <f t="shared" si="4"/>
        <v>42.20675221227919</v>
      </c>
      <c r="F42" s="5">
        <f t="shared" si="5"/>
        <v>24.243463268269</v>
      </c>
    </row>
    <row r="43" spans="1:6" ht="12.75">
      <c r="A43" s="5">
        <f t="shared" si="0"/>
        <v>10.500000000000004</v>
      </c>
      <c r="B43" s="5">
        <f t="shared" si="1"/>
        <v>1.0824912899584762</v>
      </c>
      <c r="C43" s="5">
        <f t="shared" si="2"/>
        <v>2.001622594520965</v>
      </c>
      <c r="D43" s="5">
        <f t="shared" si="3"/>
        <v>0.0999937279030223</v>
      </c>
      <c r="E43" s="5">
        <f t="shared" si="4"/>
        <v>42.80723899063548</v>
      </c>
      <c r="F43" s="5">
        <f t="shared" si="5"/>
        <v>24.273461386639905</v>
      </c>
    </row>
    <row r="44" spans="1:6" ht="12.75">
      <c r="A44" s="5">
        <f t="shared" si="0"/>
        <v>10.800000000000004</v>
      </c>
      <c r="B44" s="5">
        <f t="shared" si="1"/>
        <v>1.0712800308499009</v>
      </c>
      <c r="C44" s="5">
        <f t="shared" si="2"/>
        <v>1.9869071366374649</v>
      </c>
      <c r="D44" s="5">
        <f t="shared" si="3"/>
        <v>0.08651065382367862</v>
      </c>
      <c r="E44" s="5">
        <f t="shared" si="4"/>
        <v>43.40331113162672</v>
      </c>
      <c r="F44" s="5">
        <f t="shared" si="5"/>
        <v>24.29941458278701</v>
      </c>
    </row>
    <row r="45" spans="1:6" ht="12.75">
      <c r="A45" s="5">
        <f t="shared" si="0"/>
        <v>11.100000000000005</v>
      </c>
      <c r="B45" s="5">
        <f t="shared" si="1"/>
        <v>1.0603871306849606</v>
      </c>
      <c r="C45" s="5">
        <f t="shared" si="2"/>
        <v>1.9720230334400939</v>
      </c>
      <c r="D45" s="5">
        <f t="shared" si="3"/>
        <v>0.07336859619893965</v>
      </c>
      <c r="E45" s="5">
        <f t="shared" si="4"/>
        <v>43.99491804165875</v>
      </c>
      <c r="F45" s="5">
        <f t="shared" si="5"/>
        <v>24.32142516164669</v>
      </c>
    </row>
    <row r="46" spans="1:6" ht="12.75">
      <c r="A46" s="5">
        <f t="shared" si="0"/>
        <v>11.400000000000006</v>
      </c>
      <c r="B46" s="5">
        <f t="shared" si="1"/>
        <v>1.0498009410084663</v>
      </c>
      <c r="C46" s="5">
        <f t="shared" si="2"/>
        <v>1.9569861321512598</v>
      </c>
      <c r="D46" s="5">
        <f t="shared" si="3"/>
        <v>0.060561492985849785</v>
      </c>
      <c r="E46" s="5">
        <f t="shared" si="4"/>
        <v>44.58201388130413</v>
      </c>
      <c r="F46" s="5">
        <f t="shared" si="5"/>
        <v>24.339593609542444</v>
      </c>
    </row>
    <row r="47" spans="1:6" ht="12.75">
      <c r="A47" s="5">
        <f t="shared" si="0"/>
        <v>11.700000000000006</v>
      </c>
      <c r="B47" s="5">
        <f t="shared" si="1"/>
        <v>1.0395103223498825</v>
      </c>
      <c r="C47" s="5">
        <f t="shared" si="2"/>
        <v>1.9418114952379555</v>
      </c>
      <c r="D47" s="5">
        <f t="shared" si="3"/>
        <v>0.04808325946890801</v>
      </c>
      <c r="E47" s="5">
        <f t="shared" si="4"/>
        <v>45.164557329875514</v>
      </c>
      <c r="F47" s="5">
        <f t="shared" si="5"/>
        <v>24.354018587383116</v>
      </c>
    </row>
    <row r="48" spans="1:6" ht="12.75">
      <c r="A48" s="5">
        <f t="shared" si="0"/>
        <v>12.000000000000007</v>
      </c>
      <c r="B48" s="5">
        <f t="shared" si="1"/>
        <v>1.02950461978963</v>
      </c>
      <c r="C48" s="5">
        <f t="shared" si="2"/>
        <v>1.9265134364448682</v>
      </c>
      <c r="D48" s="5">
        <f t="shared" si="3"/>
        <v>0.03592780293851616</v>
      </c>
      <c r="E48" s="5">
        <f t="shared" si="4"/>
        <v>45.742511360808976</v>
      </c>
      <c r="F48" s="5">
        <f t="shared" si="5"/>
        <v>24.36479692826467</v>
      </c>
    </row>
    <row r="49" spans="1:6" ht="12.75">
      <c r="A49" s="5">
        <f t="shared" si="0"/>
        <v>12.300000000000008</v>
      </c>
      <c r="B49" s="5">
        <f t="shared" si="1"/>
        <v>1.019773639680555</v>
      </c>
      <c r="C49" s="5">
        <f t="shared" si="2"/>
        <v>1.9111055552983425</v>
      </c>
      <c r="D49" s="5">
        <f t="shared" si="3"/>
        <v>0.024089035767470124</v>
      </c>
      <c r="E49" s="5">
        <f t="shared" si="4"/>
        <v>46.31584302739848</v>
      </c>
      <c r="F49" s="5">
        <f t="shared" si="5"/>
        <v>24.37202363899491</v>
      </c>
    </row>
    <row r="50" spans="1:6" ht="12.75">
      <c r="A50" s="5">
        <f t="shared" si="0"/>
        <v>12.600000000000009</v>
      </c>
      <c r="B50" s="5">
        <f t="shared" si="1"/>
        <v>1.010307627484898</v>
      </c>
      <c r="C50" s="5">
        <f t="shared" si="2"/>
        <v>1.895600770120223</v>
      </c>
      <c r="D50" s="5">
        <f t="shared" si="3"/>
        <v>0.012560887036194623</v>
      </c>
      <c r="E50" s="5">
        <f t="shared" si="4"/>
        <v>46.88452325843455</v>
      </c>
      <c r="F50" s="5">
        <f t="shared" si="5"/>
        <v>24.375791905105768</v>
      </c>
    </row>
    <row r="51" spans="1:6" ht="12.75">
      <c r="A51" s="5">
        <f t="shared" si="0"/>
        <v>12.90000000000001</v>
      </c>
      <c r="B51" s="5">
        <f t="shared" si="1"/>
        <v>1.001097246685542</v>
      </c>
      <c r="C51" s="5">
        <f t="shared" si="2"/>
        <v>1.8800113495944206</v>
      </c>
      <c r="D51" s="5">
        <f t="shared" si="3"/>
        <v>0.0013373128437668136</v>
      </c>
      <c r="E51" s="5">
        <f t="shared" si="4"/>
        <v>47.448526663312876</v>
      </c>
      <c r="F51" s="5">
        <f t="shared" si="5"/>
        <v>24.376193098958897</v>
      </c>
    </row>
    <row r="52" spans="1:6" ht="12.75">
      <c r="A52" s="5">
        <f t="shared" si="0"/>
        <v>13.20000000000001</v>
      </c>
      <c r="B52" s="5">
        <f t="shared" si="1"/>
        <v>0.992133558729399</v>
      </c>
      <c r="C52" s="5">
        <f t="shared" si="2"/>
        <v>1.8643489429316573</v>
      </c>
      <c r="D52" s="5">
        <f t="shared" si="3"/>
        <v>-0.009587694570689642</v>
      </c>
      <c r="E52" s="5">
        <f t="shared" si="4"/>
        <v>48.007831346192376</v>
      </c>
      <c r="F52" s="5">
        <f t="shared" si="5"/>
        <v>24.37331679058769</v>
      </c>
    </row>
    <row r="53" spans="1:6" ht="12.75">
      <c r="A53" s="5">
        <f t="shared" si="0"/>
        <v>13.50000000000001</v>
      </c>
      <c r="B53" s="5">
        <f t="shared" si="1"/>
        <v>0.9834080039604416</v>
      </c>
      <c r="C53" s="5">
        <f t="shared" si="2"/>
        <v>1.848624608679808</v>
      </c>
      <c r="D53" s="5">
        <f t="shared" si="3"/>
        <v>-0.020220098783016782</v>
      </c>
      <c r="E53" s="5">
        <f t="shared" si="4"/>
        <v>48.56241872879632</v>
      </c>
      <c r="F53" s="5">
        <f t="shared" si="5"/>
        <v>24.367250760952786</v>
      </c>
    </row>
    <row r="54" spans="1:6" ht="12.75">
      <c r="A54" s="5">
        <f t="shared" si="0"/>
        <v>13.800000000000011</v>
      </c>
      <c r="B54" s="5">
        <f t="shared" si="1"/>
        <v>0.9749123834999424</v>
      </c>
      <c r="C54" s="5">
        <f t="shared" si="2"/>
        <v>1.832848842228393</v>
      </c>
      <c r="D54" s="5">
        <f t="shared" si="3"/>
        <v>-0.03056581211257603</v>
      </c>
      <c r="E54" s="5">
        <f t="shared" si="4"/>
        <v>49.11227338146483</v>
      </c>
      <c r="F54" s="5">
        <f t="shared" si="5"/>
        <v>24.358081017319012</v>
      </c>
    </row>
    <row r="55" spans="1:6" ht="12.75">
      <c r="A55" s="5">
        <f t="shared" si="0"/>
        <v>14.100000000000012</v>
      </c>
      <c r="B55" s="5">
        <f t="shared" si="1"/>
        <v>0.9666388420319064</v>
      </c>
      <c r="C55" s="5">
        <f t="shared" si="2"/>
        <v>1.817031602056292</v>
      </c>
      <c r="D55" s="5">
        <f t="shared" si="3"/>
        <v>-0.040630689430920075</v>
      </c>
      <c r="E55" s="5">
        <f t="shared" si="4"/>
        <v>49.65738286208172</v>
      </c>
      <c r="F55" s="5">
        <f t="shared" si="5"/>
        <v>24.345891810489736</v>
      </c>
    </row>
    <row r="56" spans="1:6" ht="12.75">
      <c r="A56" s="5">
        <f t="shared" si="0"/>
        <v>14.400000000000013</v>
      </c>
      <c r="B56" s="5">
        <f t="shared" si="1"/>
        <v>0.9585798514523819</v>
      </c>
      <c r="C56" s="5">
        <f t="shared" si="2"/>
        <v>1.8011823347719327</v>
      </c>
      <c r="D56" s="5">
        <f t="shared" si="3"/>
        <v>-0.050420522765736386</v>
      </c>
      <c r="E56" s="5">
        <f t="shared" si="4"/>
        <v>50.197737562513296</v>
      </c>
      <c r="F56" s="5">
        <f t="shared" si="5"/>
        <v>24.330765653660016</v>
      </c>
    </row>
    <row r="57" spans="1:6" ht="12.75">
      <c r="A57" s="5">
        <f t="shared" si="0"/>
        <v>14.700000000000014</v>
      </c>
      <c r="B57" s="5">
        <f t="shared" si="1"/>
        <v>0.9507281953422471</v>
      </c>
      <c r="C57" s="5">
        <f t="shared" si="2"/>
        <v>1.7853099989948595</v>
      </c>
      <c r="D57" s="5">
        <f t="shared" si="3"/>
        <v>-0.05994103662303507</v>
      </c>
      <c r="E57" s="5">
        <f t="shared" si="4"/>
        <v>50.733330562211755</v>
      </c>
      <c r="F57" s="5">
        <f t="shared" si="5"/>
        <v>24.312783342673107</v>
      </c>
    </row>
    <row r="58" spans="1:6" ht="12.75">
      <c r="A58" s="5">
        <f t="shared" si="0"/>
        <v>15.000000000000014</v>
      </c>
      <c r="B58" s="5">
        <f t="shared" si="1"/>
        <v>0.9430769542241576</v>
      </c>
      <c r="C58" s="5">
        <f t="shared" si="2"/>
        <v>1.7694230881269832</v>
      </c>
      <c r="D58" s="5">
        <f t="shared" si="3"/>
        <v>-0.06919788395765614</v>
      </c>
      <c r="E58" s="5">
        <f t="shared" si="4"/>
        <v>51.26415748864985</v>
      </c>
      <c r="F58" s="5">
        <f t="shared" si="5"/>
        <v>24.29202397748581</v>
      </c>
    </row>
    <row r="59" spans="1:6" ht="12.75">
      <c r="A59" s="5">
        <f t="shared" si="0"/>
        <v>15.300000000000015</v>
      </c>
      <c r="B59" s="5">
        <f t="shared" si="1"/>
        <v>0.9356194915655438</v>
      </c>
      <c r="C59" s="5">
        <f t="shared" si="2"/>
        <v>1.7535296520609451</v>
      </c>
      <c r="D59" s="5">
        <f t="shared" si="3"/>
        <v>-0.07819664272862692</v>
      </c>
      <c r="E59" s="5">
        <f t="shared" si="4"/>
        <v>51.790216384268135</v>
      </c>
      <c r="F59" s="5">
        <f t="shared" si="5"/>
        <v>24.268564984667222</v>
      </c>
    </row>
    <row r="60" spans="1:6" ht="12.75">
      <c r="A60" s="5">
        <f t="shared" si="0"/>
        <v>15.600000000000016</v>
      </c>
      <c r="B60" s="5">
        <f t="shared" si="1"/>
        <v>0.9283494404908506</v>
      </c>
      <c r="C60" s="5">
        <f t="shared" si="2"/>
        <v>1.7376373178719637</v>
      </c>
      <c r="D60" s="5">
        <f t="shared" si="3"/>
        <v>-0.08694281298177797</v>
      </c>
      <c r="E60" s="5">
        <f t="shared" si="4"/>
        <v>52.311507579629726</v>
      </c>
      <c r="F60" s="5">
        <f t="shared" si="5"/>
        <v>24.24248214077269</v>
      </c>
    </row>
    <row r="61" spans="1:6" ht="12.75">
      <c r="A61" s="5">
        <f t="shared" si="0"/>
        <v>15.900000000000016</v>
      </c>
      <c r="B61" s="5">
        <f t="shared" si="1"/>
        <v>0.9212606911675685</v>
      </c>
      <c r="C61" s="5">
        <f t="shared" si="2"/>
        <v>1.721753309538316</v>
      </c>
      <c r="D61" s="5">
        <f t="shared" si="3"/>
        <v>-0.09544181440735033</v>
      </c>
      <c r="E61" s="5">
        <f t="shared" si="4"/>
        <v>52.82803357249122</v>
      </c>
      <c r="F61" s="5">
        <f t="shared" si="5"/>
        <v>24.213849596450483</v>
      </c>
    </row>
    <row r="62" spans="1:6" ht="12.75">
      <c r="A62" s="5">
        <f t="shared" si="0"/>
        <v>16.200000000000017</v>
      </c>
      <c r="B62" s="5">
        <f t="shared" si="1"/>
        <v>0.914347378832006</v>
      </c>
      <c r="C62" s="5">
        <f t="shared" si="2"/>
        <v>1.70588446673427</v>
      </c>
      <c r="D62" s="5">
        <f t="shared" si="3"/>
        <v>-0.10369898432517788</v>
      </c>
      <c r="E62" s="5">
        <f t="shared" si="4"/>
        <v>53.339798912511505</v>
      </c>
      <c r="F62" s="5">
        <f t="shared" si="5"/>
        <v>24.18273990115293</v>
      </c>
    </row>
    <row r="63" spans="1:6" ht="12.75">
      <c r="A63" s="5">
        <f t="shared" si="0"/>
        <v>16.500000000000018</v>
      </c>
      <c r="B63" s="5">
        <f t="shared" si="1"/>
        <v>0.907603872422163</v>
      </c>
      <c r="C63" s="5">
        <f t="shared" si="2"/>
        <v>1.6900372627378486</v>
      </c>
      <c r="D63" s="5">
        <f t="shared" si="3"/>
        <v>-0.11171957605442895</v>
      </c>
      <c r="E63" s="5">
        <f t="shared" si="4"/>
        <v>53.84681009133286</v>
      </c>
      <c r="F63" s="5">
        <f t="shared" si="5"/>
        <v>24.149224028336604</v>
      </c>
    </row>
    <row r="64" spans="1:6" ht="12.75">
      <c r="A64" s="5">
        <f t="shared" si="0"/>
        <v>16.80000000000002</v>
      </c>
      <c r="B64" s="5">
        <f t="shared" si="1"/>
        <v>0.9010247637864874</v>
      </c>
      <c r="C64" s="5">
        <f t="shared" si="2"/>
        <v>1.6742178214943637</v>
      </c>
      <c r="D64" s="5">
        <f t="shared" si="3"/>
        <v>-0.11950875762888225</v>
      </c>
      <c r="E64" s="5">
        <f t="shared" si="4"/>
        <v>54.349075437781174</v>
      </c>
      <c r="F64" s="5">
        <f t="shared" si="5"/>
        <v>24.11337140104794</v>
      </c>
    </row>
    <row r="65" spans="1:6" ht="12.75">
      <c r="A65" s="5">
        <f t="shared" si="0"/>
        <v>17.10000000000002</v>
      </c>
      <c r="B65" s="5">
        <f t="shared" si="1"/>
        <v>0.8946048574386964</v>
      </c>
      <c r="C65" s="5">
        <f t="shared" si="2"/>
        <v>1.6584319338751166</v>
      </c>
      <c r="D65" s="5">
        <f t="shared" si="3"/>
        <v>-0.1270716108223553</v>
      </c>
      <c r="E65" s="5">
        <f t="shared" si="4"/>
        <v>54.84660501794371</v>
      </c>
      <c r="F65" s="5">
        <f t="shared" si="5"/>
        <v>24.075249917801234</v>
      </c>
    </row>
    <row r="66" spans="1:6" ht="12.75">
      <c r="A66" s="5">
        <f t="shared" si="0"/>
        <v>17.40000000000002</v>
      </c>
      <c r="B66" s="5">
        <f t="shared" si="1"/>
        <v>0.8883391608302332</v>
      </c>
      <c r="C66" s="5">
        <f t="shared" si="2"/>
        <v>1.6426850731691491</v>
      </c>
      <c r="D66" s="5">
        <f t="shared" si="3"/>
        <v>-0.13441313045217718</v>
      </c>
      <c r="E66" s="5">
        <f t="shared" si="4"/>
        <v>55.33941053989445</v>
      </c>
      <c r="F66" s="5">
        <f t="shared" si="5"/>
        <v>24.03492597866558</v>
      </c>
    </row>
    <row r="67" spans="1:6" ht="12.75">
      <c r="A67" s="5">
        <f t="shared" si="0"/>
        <v>17.70000000000002</v>
      </c>
      <c r="B67" s="5">
        <f t="shared" si="1"/>
        <v>0.8822228751132802</v>
      </c>
      <c r="C67" s="5">
        <f t="shared" si="2"/>
        <v>1.6269824098444023</v>
      </c>
      <c r="D67" s="5">
        <f t="shared" si="3"/>
        <v>-0.14153822393161786</v>
      </c>
      <c r="E67" s="5">
        <f t="shared" si="4"/>
        <v>55.82750526284777</v>
      </c>
      <c r="F67" s="5">
        <f t="shared" si="5"/>
        <v>23.992464511486094</v>
      </c>
    </row>
    <row r="68" spans="1:6" ht="12.75">
      <c r="A68" s="5">
        <f t="shared" si="0"/>
        <v>18.00000000000002</v>
      </c>
      <c r="B68" s="5">
        <f t="shared" si="1"/>
        <v>0.8762513863685745</v>
      </c>
      <c r="C68" s="5">
        <f t="shared" si="2"/>
        <v>1.6113288256131324</v>
      </c>
      <c r="D68" s="5">
        <f t="shared" si="3"/>
        <v>-0.1484517110448793</v>
      </c>
      <c r="E68" s="5">
        <f t="shared" si="4"/>
        <v>56.310903910531714</v>
      </c>
      <c r="F68" s="5">
        <f t="shared" si="5"/>
        <v>23.94792899817263</v>
      </c>
    </row>
    <row r="69" spans="1:6" ht="12.75">
      <c r="A69" s="5">
        <f t="shared" si="0"/>
        <v>18.300000000000022</v>
      </c>
      <c r="B69" s="5">
        <f t="shared" si="1"/>
        <v>0.8704202572735457</v>
      </c>
      <c r="C69" s="5">
        <f t="shared" si="2"/>
        <v>1.5957289268349126</v>
      </c>
      <c r="D69" s="5">
        <f t="shared" si="3"/>
        <v>-0.15515832392073015</v>
      </c>
      <c r="E69" s="5">
        <f t="shared" si="4"/>
        <v>56.78962258858219</v>
      </c>
      <c r="F69" s="5">
        <f t="shared" si="5"/>
        <v>23.90138150099641</v>
      </c>
    </row>
    <row r="70" spans="1:6" ht="12.75">
      <c r="A70" s="5">
        <f t="shared" si="0"/>
        <v>18.600000000000023</v>
      </c>
      <c r="B70" s="5">
        <f t="shared" si="1"/>
        <v>0.8647252191875341</v>
      </c>
      <c r="C70" s="5">
        <f t="shared" si="2"/>
        <v>1.5801870572890953</v>
      </c>
      <c r="D70" s="5">
        <f t="shared" si="3"/>
        <v>-0.1616627071831207</v>
      </c>
      <c r="E70" s="5">
        <f t="shared" si="4"/>
        <v>57.26367870576892</v>
      </c>
      <c r="F70" s="5">
        <f t="shared" si="5"/>
        <v>23.852882688841476</v>
      </c>
    </row>
    <row r="71" spans="1:6" ht="12.75">
      <c r="A71" s="5">
        <f t="shared" si="0"/>
        <v>18.900000000000023</v>
      </c>
      <c r="B71" s="5">
        <f t="shared" si="1"/>
        <v>0.8591621646320403</v>
      </c>
      <c r="C71" s="5">
        <f t="shared" si="2"/>
        <v>1.5647073103472042</v>
      </c>
      <c r="D71" s="5">
        <f t="shared" si="3"/>
        <v>-0.16796941825911538</v>
      </c>
      <c r="E71" s="5">
        <f t="shared" si="4"/>
        <v>57.73309089887308</v>
      </c>
      <c r="F71" s="5">
        <f t="shared" si="5"/>
        <v>23.80249186336374</v>
      </c>
    </row>
    <row r="72" spans="1:6" ht="12.75">
      <c r="A72" s="5">
        <f t="shared" si="0"/>
        <v>19.200000000000024</v>
      </c>
      <c r="B72" s="5">
        <f t="shared" si="1"/>
        <v>0.8537271401450953</v>
      </c>
      <c r="C72" s="5">
        <f t="shared" si="2"/>
        <v>1.549293540574269</v>
      </c>
      <c r="D72" s="5">
        <f t="shared" si="3"/>
        <v>-0.1740829278263658</v>
      </c>
      <c r="E72" s="5">
        <f t="shared" si="4"/>
        <v>58.19787896104536</v>
      </c>
      <c r="F72" s="5">
        <f t="shared" si="5"/>
        <v>23.75026698501583</v>
      </c>
    </row>
    <row r="73" spans="1:6" ht="12.75">
      <c r="A73" s="5">
        <f t="shared" si="0"/>
        <v>19.500000000000025</v>
      </c>
      <c r="B73" s="5">
        <f t="shared" si="1"/>
        <v>0.8484163394899408</v>
      </c>
      <c r="C73" s="5">
        <f t="shared" si="2"/>
        <v>1.5339493747868334</v>
      </c>
      <c r="D73" s="5">
        <f t="shared" si="3"/>
        <v>-0.18000762038399554</v>
      </c>
      <c r="E73" s="5">
        <f t="shared" si="4"/>
        <v>58.65806377348141</v>
      </c>
      <c r="F73" s="5">
        <f t="shared" si="5"/>
        <v>23.69626469890063</v>
      </c>
    </row>
    <row r="74" spans="1:6" ht="12.75">
      <c r="A74" s="5">
        <f aca="true" t="shared" si="6" ref="A74:A137">A73+DT_ex</f>
        <v>19.800000000000026</v>
      </c>
      <c r="B74" s="5">
        <f aca="true" t="shared" si="7" ref="B74:B137">I_ex/(1+K1_ex*E73+K2_ex*F73)</f>
        <v>0.8432260971992519</v>
      </c>
      <c r="C74" s="5">
        <f aca="true" t="shared" si="8" ref="C74:C137">K5_ex*B74*E73-K3_ex*E73</f>
        <v>1.5186782225940112</v>
      </c>
      <c r="D74" s="5">
        <f aca="true" t="shared" si="9" ref="D74:D137">K6_ex*B74*F73-K4_ex*F73</f>
        <v>-0.1857477949323122</v>
      </c>
      <c r="E74" s="5">
        <f aca="true" t="shared" si="10" ref="E74:E137">E73+C74*DT_ex</f>
        <v>59.11366724025961</v>
      </c>
      <c r="F74" s="5">
        <f aca="true" t="shared" si="11" ref="F74:F137">F73+D74*DT_ex</f>
        <v>23.64054036042094</v>
      </c>
    </row>
    <row r="75" spans="1:6" ht="12.75">
      <c r="A75" s="5">
        <f t="shared" si="6"/>
        <v>20.100000000000026</v>
      </c>
      <c r="B75" s="5">
        <f t="shared" si="7"/>
        <v>0.838152882437139</v>
      </c>
      <c r="C75" s="5">
        <f t="shared" si="8"/>
        <v>1.503483286446738</v>
      </c>
      <c r="D75" s="5">
        <f t="shared" si="9"/>
        <v>-0.1913076657481304</v>
      </c>
      <c r="E75" s="5">
        <f t="shared" si="10"/>
        <v>59.56471222619363</v>
      </c>
      <c r="F75" s="5">
        <f t="shared" si="11"/>
        <v>23.5831480606965</v>
      </c>
    </row>
    <row r="76" spans="1:6" ht="12.75">
      <c r="A76" s="5">
        <f t="shared" si="6"/>
        <v>20.400000000000027</v>
      </c>
      <c r="B76" s="5">
        <f t="shared" si="7"/>
        <v>0.8331932931621139</v>
      </c>
      <c r="C76" s="5">
        <f t="shared" si="8"/>
        <v>1.4883675712191362</v>
      </c>
      <c r="D76" s="5">
        <f t="shared" si="9"/>
        <v>-0.19669136324375325</v>
      </c>
      <c r="E76" s="5">
        <f t="shared" si="10"/>
        <v>60.011222497559366</v>
      </c>
      <c r="F76" s="5">
        <f t="shared" si="11"/>
        <v>23.524140651723375</v>
      </c>
    </row>
    <row r="77" spans="1:6" ht="12.75">
      <c r="A77" s="5">
        <f t="shared" si="6"/>
        <v>20.700000000000028</v>
      </c>
      <c r="B77" s="5">
        <f t="shared" si="7"/>
        <v>0.8283440505751132</v>
      </c>
      <c r="C77" s="5">
        <f t="shared" si="8"/>
        <v>1.4733338933447646</v>
      </c>
      <c r="D77" s="5">
        <f t="shared" si="9"/>
        <v>-0.20190293489880762</v>
      </c>
      <c r="E77" s="5">
        <f t="shared" si="10"/>
        <v>60.4532226655628</v>
      </c>
      <c r="F77" s="5">
        <f t="shared" si="11"/>
        <v>23.463569771253734</v>
      </c>
    </row>
    <row r="78" spans="1:6" ht="12.75">
      <c r="A78" s="5">
        <f t="shared" si="6"/>
        <v>21.00000000000003</v>
      </c>
      <c r="B78" s="5">
        <f t="shared" si="7"/>
        <v>0.8236019938375349</v>
      </c>
      <c r="C78" s="5">
        <f t="shared" si="8"/>
        <v>1.4583848895293858</v>
      </c>
      <c r="D78" s="5">
        <f t="shared" si="9"/>
        <v>-0.2069463462551523</v>
      </c>
      <c r="E78" s="5">
        <f t="shared" si="10"/>
        <v>60.89073813242161</v>
      </c>
      <c r="F78" s="5">
        <f t="shared" si="11"/>
        <v>23.40148586737719</v>
      </c>
    </row>
    <row r="79" spans="1:6" ht="12.75">
      <c r="A79" s="5">
        <f t="shared" si="6"/>
        <v>21.30000000000003</v>
      </c>
      <c r="B79" s="5">
        <f t="shared" si="7"/>
        <v>0.8189640750450606</v>
      </c>
      <c r="C79" s="5">
        <f t="shared" si="8"/>
        <v>1.4435230250608595</v>
      </c>
      <c r="D79" s="5">
        <f t="shared" si="9"/>
        <v>-0.21182548196602857</v>
      </c>
      <c r="E79" s="5">
        <f t="shared" si="10"/>
        <v>61.32379503993987</v>
      </c>
      <c r="F79" s="5">
        <f t="shared" si="11"/>
        <v>23.337938222787383</v>
      </c>
    </row>
    <row r="80" spans="1:6" ht="12.75">
      <c r="A80" s="5">
        <f t="shared" si="6"/>
        <v>21.60000000000003</v>
      </c>
      <c r="B80" s="5">
        <f t="shared" si="7"/>
        <v>0.8144273544438099</v>
      </c>
      <c r="C80" s="5">
        <f t="shared" si="8"/>
        <v>1.428750601735708</v>
      </c>
      <c r="D80" s="5">
        <f t="shared" si="9"/>
        <v>-0.21654414689147927</v>
      </c>
      <c r="E80" s="5">
        <f t="shared" si="10"/>
        <v>61.75242022046058</v>
      </c>
      <c r="F80" s="5">
        <f t="shared" si="11"/>
        <v>23.27297497871994</v>
      </c>
    </row>
    <row r="81" spans="1:6" ht="12.75">
      <c r="A81" s="5">
        <f t="shared" si="6"/>
        <v>21.90000000000003</v>
      </c>
      <c r="B81" s="5">
        <f t="shared" si="7"/>
        <v>0.8099889958761135</v>
      </c>
      <c r="C81" s="5">
        <f t="shared" si="8"/>
        <v>1.4140697654209395</v>
      </c>
      <c r="D81" s="5">
        <f t="shared" si="9"/>
        <v>-0.221106067232833</v>
      </c>
      <c r="E81" s="5">
        <f t="shared" si="10"/>
        <v>62.17664115008686</v>
      </c>
      <c r="F81" s="5">
        <f t="shared" si="11"/>
        <v>23.20664315855009</v>
      </c>
    </row>
    <row r="82" spans="1:6" ht="12.75">
      <c r="A82" s="5">
        <f t="shared" si="6"/>
        <v>22.20000000000003</v>
      </c>
      <c r="B82" s="5">
        <f t="shared" si="7"/>
        <v>0.8056462624438842</v>
      </c>
      <c r="C82" s="5">
        <f t="shared" si="8"/>
        <v>1.39948251326883</v>
      </c>
      <c r="D82" s="5">
        <f t="shared" si="9"/>
        <v>-0.2255148916997637</v>
      </c>
      <c r="E82" s="5">
        <f t="shared" si="10"/>
        <v>62.59648590406751</v>
      </c>
      <c r="F82" s="5">
        <f t="shared" si="11"/>
        <v>23.13898869104016</v>
      </c>
    </row>
    <row r="83" spans="1:6" ht="12.75">
      <c r="A83" s="5">
        <f t="shared" si="6"/>
        <v>22.500000000000032</v>
      </c>
      <c r="B83" s="5">
        <f t="shared" si="7"/>
        <v>0.8013965123782238</v>
      </c>
      <c r="C83" s="5">
        <f t="shared" si="8"/>
        <v>1.3849907006013913</v>
      </c>
      <c r="D83" s="5">
        <f t="shared" si="9"/>
        <v>-0.22977419270407062</v>
      </c>
      <c r="E83" s="5">
        <f t="shared" si="10"/>
        <v>63.011983114247926</v>
      </c>
      <c r="F83" s="5">
        <f t="shared" si="11"/>
        <v>23.07005643322894</v>
      </c>
    </row>
    <row r="84" spans="1:6" ht="12.75">
      <c r="A84" s="5">
        <f t="shared" si="6"/>
        <v>22.800000000000033</v>
      </c>
      <c r="B84" s="5">
        <f t="shared" si="7"/>
        <v>0.7972371951045303</v>
      </c>
      <c r="C84" s="5">
        <f t="shared" si="8"/>
        <v>1.370596047480504</v>
      </c>
      <c r="D84" s="5">
        <f t="shared" si="9"/>
        <v>-0.23388746757491374</v>
      </c>
      <c r="E84" s="5">
        <f t="shared" si="10"/>
        <v>63.42316192849208</v>
      </c>
      <c r="F84" s="5">
        <f t="shared" si="11"/>
        <v>22.999890192956467</v>
      </c>
    </row>
    <row r="85" spans="1:6" ht="12.75">
      <c r="A85" s="5">
        <f t="shared" si="6"/>
        <v>23.100000000000033</v>
      </c>
      <c r="B85" s="5">
        <f t="shared" si="7"/>
        <v>0.7931658474929559</v>
      </c>
      <c r="C85" s="5">
        <f t="shared" si="8"/>
        <v>1.3563001449788419</v>
      </c>
      <c r="D85" s="5">
        <f t="shared" si="9"/>
        <v>-0.2378581397907613</v>
      </c>
      <c r="E85" s="5">
        <f t="shared" si="10"/>
        <v>63.83005197198573</v>
      </c>
      <c r="F85" s="5">
        <f t="shared" si="11"/>
        <v>22.92853275101924</v>
      </c>
    </row>
    <row r="86" spans="1:6" ht="12.75">
      <c r="A86" s="5">
        <f t="shared" si="6"/>
        <v>23.400000000000034</v>
      </c>
      <c r="B86" s="5">
        <f t="shared" si="7"/>
        <v>0.7891800902846283</v>
      </c>
      <c r="C86" s="5">
        <f t="shared" si="8"/>
        <v>1.3421044611659547</v>
      </c>
      <c r="D86" s="5">
        <f t="shared" si="9"/>
        <v>-0.24168956022379084</v>
      </c>
      <c r="E86" s="5">
        <f t="shared" si="10"/>
        <v>64.23268331033552</v>
      </c>
      <c r="F86" s="5">
        <f t="shared" si="11"/>
        <v>22.856025882952103</v>
      </c>
    </row>
    <row r="87" spans="1:6" ht="12.75">
      <c r="A87" s="5">
        <f t="shared" si="6"/>
        <v>23.700000000000035</v>
      </c>
      <c r="B87" s="5">
        <f t="shared" si="7"/>
        <v>0.7852776246845659</v>
      </c>
      <c r="C87" s="5">
        <f t="shared" si="8"/>
        <v>1.328010346823175</v>
      </c>
      <c r="D87" s="5">
        <f t="shared" si="9"/>
        <v>-0.24538500839292576</v>
      </c>
      <c r="E87" s="5">
        <f t="shared" si="10"/>
        <v>64.63108641438247</v>
      </c>
      <c r="F87" s="5">
        <f t="shared" si="11"/>
        <v>22.782410380434225</v>
      </c>
    </row>
    <row r="88" spans="1:6" ht="12.75">
      <c r="A88" s="5">
        <f t="shared" si="6"/>
        <v>24.000000000000036</v>
      </c>
      <c r="B88" s="5">
        <f t="shared" si="7"/>
        <v>0.7814562291127232</v>
      </c>
      <c r="C88" s="5">
        <f t="shared" si="8"/>
        <v>1.3140190409002965</v>
      </c>
      <c r="D88" s="5">
        <f t="shared" si="9"/>
        <v>-0.2489476937220767</v>
      </c>
      <c r="E88" s="5">
        <f t="shared" si="10"/>
        <v>65.02529212665256</v>
      </c>
      <c r="F88" s="5">
        <f t="shared" si="11"/>
        <v>22.7077260723176</v>
      </c>
    </row>
    <row r="89" spans="1:6" ht="12.75">
      <c r="A89" s="5">
        <f t="shared" si="6"/>
        <v>24.300000000000036</v>
      </c>
      <c r="B89" s="5">
        <f t="shared" si="7"/>
        <v>0.777713756105068</v>
      </c>
      <c r="C89" s="5">
        <f t="shared" si="8"/>
        <v>1.3001316757263575</v>
      </c>
      <c r="D89" s="5">
        <f t="shared" si="9"/>
        <v>-0.25238075680052496</v>
      </c>
      <c r="E89" s="5">
        <f t="shared" si="10"/>
        <v>65.41533162937047</v>
      </c>
      <c r="F89" s="5">
        <f t="shared" si="11"/>
        <v>22.632011845277443</v>
      </c>
    </row>
    <row r="90" spans="1:6" ht="12.75">
      <c r="A90" s="5">
        <f t="shared" si="6"/>
        <v>24.600000000000037</v>
      </c>
      <c r="B90" s="5">
        <f t="shared" si="7"/>
        <v>0.7740481293570333</v>
      </c>
      <c r="C90" s="5">
        <f t="shared" si="8"/>
        <v>1.2863492819862041</v>
      </c>
      <c r="D90" s="5">
        <f t="shared" si="9"/>
        <v>-0.2556872706427108</v>
      </c>
      <c r="E90" s="5">
        <f t="shared" si="10"/>
        <v>65.80123641396634</v>
      </c>
      <c r="F90" s="5">
        <f t="shared" si="11"/>
        <v>22.55530566408463</v>
      </c>
    </row>
    <row r="91" spans="1:6" ht="12.75">
      <c r="A91" s="5">
        <f t="shared" si="6"/>
        <v>24.900000000000038</v>
      </c>
      <c r="B91" s="5">
        <f t="shared" si="7"/>
        <v>0.7704573409021089</v>
      </c>
      <c r="C91" s="5">
        <f t="shared" si="8"/>
        <v>1.2726727934739372</v>
      </c>
      <c r="D91" s="5">
        <f t="shared" si="9"/>
        <v>-0.2588702419449854</v>
      </c>
      <c r="E91" s="5">
        <f t="shared" si="10"/>
        <v>66.18303825200852</v>
      </c>
      <c r="F91" s="5">
        <f t="shared" si="11"/>
        <v>22.477644591501136</v>
      </c>
    </row>
    <row r="92" spans="1:6" ht="12.75">
      <c r="A92" s="5">
        <f t="shared" si="6"/>
        <v>25.20000000000004</v>
      </c>
      <c r="B92" s="5">
        <f t="shared" si="7"/>
        <v>0.7669394484187299</v>
      </c>
      <c r="C92" s="5">
        <f t="shared" si="8"/>
        <v>1.2591030516338022</v>
      </c>
      <c r="D92" s="5">
        <f t="shared" si="9"/>
        <v>-0.2619326123371504</v>
      </c>
      <c r="E92" s="5">
        <f t="shared" si="10"/>
        <v>66.56076916749866</v>
      </c>
      <c r="F92" s="5">
        <f t="shared" si="11"/>
        <v>22.39906480779999</v>
      </c>
    </row>
    <row r="93" spans="1:6" ht="12.75">
      <c r="A93" s="5">
        <f t="shared" si="6"/>
        <v>25.50000000000004</v>
      </c>
      <c r="B93" s="5">
        <f t="shared" si="7"/>
        <v>0.7634925726589906</v>
      </c>
      <c r="C93" s="5">
        <f t="shared" si="8"/>
        <v>1.2456408098985254</v>
      </c>
      <c r="D93" s="5">
        <f t="shared" si="9"/>
        <v>-0.2648772596268658</v>
      </c>
      <c r="E93" s="5">
        <f t="shared" si="10"/>
        <v>66.93446141046822</v>
      </c>
      <c r="F93" s="5">
        <f t="shared" si="11"/>
        <v>22.319601629911933</v>
      </c>
    </row>
    <row r="94" spans="1:6" ht="12.75">
      <c r="A94" s="5">
        <f t="shared" si="6"/>
        <v>25.80000000000004</v>
      </c>
      <c r="B94" s="5">
        <f t="shared" si="7"/>
        <v>0.7601148949930691</v>
      </c>
      <c r="C94" s="5">
        <f t="shared" si="8"/>
        <v>1.2322867378346114</v>
      </c>
      <c r="D94" s="5">
        <f t="shared" si="9"/>
        <v>-0.26770699903521444</v>
      </c>
      <c r="E94" s="5">
        <f t="shared" si="10"/>
        <v>67.3041474318186</v>
      </c>
      <c r="F94" s="5">
        <f t="shared" si="11"/>
        <v>22.23928953020137</v>
      </c>
    </row>
    <row r="95" spans="1:6" ht="12.75">
      <c r="A95" s="5">
        <f t="shared" si="6"/>
        <v>26.10000000000004</v>
      </c>
      <c r="B95" s="5">
        <f t="shared" si="7"/>
        <v>0.7568046550635684</v>
      </c>
      <c r="C95" s="5">
        <f t="shared" si="8"/>
        <v>1.2190414251036437</v>
      </c>
      <c r="D95" s="5">
        <f t="shared" si="9"/>
        <v>-0.27042458442192463</v>
      </c>
      <c r="E95" s="5">
        <f t="shared" si="10"/>
        <v>67.6698598593497</v>
      </c>
      <c r="F95" s="5">
        <f t="shared" si="11"/>
        <v>22.15816215487479</v>
      </c>
    </row>
    <row r="96" spans="1:6" ht="12.75">
      <c r="A96" s="5">
        <f t="shared" si="6"/>
        <v>26.40000000000004</v>
      </c>
      <c r="B96" s="5">
        <f t="shared" si="7"/>
        <v>0.7535601485443085</v>
      </c>
      <c r="C96" s="5">
        <f t="shared" si="8"/>
        <v>1.205905385248181</v>
      </c>
      <c r="D96" s="5">
        <f t="shared" si="9"/>
        <v>-0.27303270949892333</v>
      </c>
      <c r="E96" s="5">
        <f t="shared" si="10"/>
        <v>68.03163147492415</v>
      </c>
      <c r="F96" s="5">
        <f t="shared" si="11"/>
        <v>22.076252342025114</v>
      </c>
    </row>
    <row r="97" spans="1:6" ht="12.75">
      <c r="A97" s="5">
        <f t="shared" si="6"/>
        <v>26.700000000000042</v>
      </c>
      <c r="B97" s="5">
        <f t="shared" si="7"/>
        <v>0.7503797249983809</v>
      </c>
      <c r="C97" s="5">
        <f t="shared" si="8"/>
        <v>1.1928790593103917</v>
      </c>
      <c r="D97" s="5">
        <f t="shared" si="9"/>
        <v>-0.2755340090310723</v>
      </c>
      <c r="E97" s="5">
        <f t="shared" si="10"/>
        <v>68.38949519271728</v>
      </c>
      <c r="F97" s="5">
        <f t="shared" si="11"/>
        <v>21.993592139315794</v>
      </c>
    </row>
    <row r="98" spans="1:6" ht="12.75">
      <c r="A98" s="5">
        <f t="shared" si="6"/>
        <v>27.000000000000043</v>
      </c>
      <c r="B98" s="5">
        <f t="shared" si="7"/>
        <v>0.7472617858305699</v>
      </c>
      <c r="C98" s="5">
        <f t="shared" si="8"/>
        <v>1.1799628192911968</v>
      </c>
      <c r="D98" s="5">
        <f t="shared" si="9"/>
        <v>-0.27793106002307444</v>
      </c>
      <c r="E98" s="5">
        <f t="shared" si="10"/>
        <v>68.74348403850463</v>
      </c>
      <c r="F98" s="5">
        <f t="shared" si="11"/>
        <v>21.91021282130887</v>
      </c>
    </row>
    <row r="99" spans="1:6" ht="12.75">
      <c r="A99" s="5">
        <f t="shared" si="6"/>
        <v>27.300000000000043</v>
      </c>
      <c r="B99" s="5">
        <f t="shared" si="7"/>
        <v>0.7442047823295007</v>
      </c>
      <c r="C99" s="5">
        <f t="shared" si="8"/>
        <v>1.1671569714572803</v>
      </c>
      <c r="D99" s="5">
        <f t="shared" si="9"/>
        <v>-0.28022638289168333</v>
      </c>
      <c r="E99" s="5">
        <f t="shared" si="10"/>
        <v>69.09363112994181</v>
      </c>
      <c r="F99" s="5">
        <f t="shared" si="11"/>
        <v>21.826144906441368</v>
      </c>
    </row>
    <row r="100" spans="1:6" ht="12.75">
      <c r="A100" s="5">
        <f t="shared" si="6"/>
        <v>27.600000000000044</v>
      </c>
      <c r="B100" s="5">
        <f t="shared" si="7"/>
        <v>0.7412072137951208</v>
      </c>
      <c r="C100" s="5">
        <f t="shared" si="8"/>
        <v>1.1544617595029667</v>
      </c>
      <c r="D100" s="5">
        <f t="shared" si="9"/>
        <v>-0.28242244262246985</v>
      </c>
      <c r="E100" s="5">
        <f t="shared" si="10"/>
        <v>69.4399696577927</v>
      </c>
      <c r="F100" s="5">
        <f t="shared" si="11"/>
        <v>21.741418173654626</v>
      </c>
    </row>
    <row r="101" spans="1:6" ht="12.75">
      <c r="A101" s="5">
        <f t="shared" si="6"/>
        <v>27.900000000000045</v>
      </c>
      <c r="B101" s="5">
        <f t="shared" si="7"/>
        <v>0.7382676257473612</v>
      </c>
      <c r="C101" s="5">
        <f t="shared" si="8"/>
        <v>1.141877367573648</v>
      </c>
      <c r="D101" s="5">
        <f t="shared" si="9"/>
        <v>-0.28452164991050466</v>
      </c>
      <c r="E101" s="5">
        <f t="shared" si="10"/>
        <v>69.78253286806479</v>
      </c>
      <c r="F101" s="5">
        <f t="shared" si="11"/>
        <v>21.656061678681475</v>
      </c>
    </row>
    <row r="102" spans="1:6" ht="12.75">
      <c r="A102" s="5">
        <f t="shared" si="6"/>
        <v>28.200000000000045</v>
      </c>
      <c r="B102" s="5">
        <f t="shared" si="7"/>
        <v>0.735384608212037</v>
      </c>
      <c r="C102" s="5">
        <f t="shared" si="8"/>
        <v>1.1294039231570538</v>
      </c>
      <c r="D102" s="5">
        <f t="shared" si="9"/>
        <v>-0.2865263622844296</v>
      </c>
      <c r="E102" s="5">
        <f t="shared" si="10"/>
        <v>70.12135404501191</v>
      </c>
      <c r="F102" s="5">
        <f t="shared" si="11"/>
        <v>21.570103769996145</v>
      </c>
    </row>
    <row r="103" spans="1:6" ht="12.75">
      <c r="A103" s="5">
        <f t="shared" si="6"/>
        <v>28.500000000000046</v>
      </c>
      <c r="B103" s="5">
        <f t="shared" si="7"/>
        <v>0.732556794080261</v>
      </c>
      <c r="C103" s="5">
        <f t="shared" si="8"/>
        <v>1.1170414998484248</v>
      </c>
      <c r="D103" s="5">
        <f t="shared" si="9"/>
        <v>-0.28843888521346095</v>
      </c>
      <c r="E103" s="5">
        <f t="shared" si="10"/>
        <v>70.45646649496643</v>
      </c>
      <c r="F103" s="5">
        <f t="shared" si="11"/>
        <v>21.483572104432106</v>
      </c>
    </row>
    <row r="104" spans="1:6" ht="12.75">
      <c r="A104" s="5">
        <f t="shared" si="6"/>
        <v>28.800000000000047</v>
      </c>
      <c r="B104" s="5">
        <f t="shared" si="7"/>
        <v>0.7297828575378368</v>
      </c>
      <c r="C104" s="5">
        <f t="shared" si="8"/>
        <v>1.1047901199952848</v>
      </c>
      <c r="D104" s="5">
        <f t="shared" si="9"/>
        <v>-0.2902614731969744</v>
      </c>
      <c r="E104" s="5">
        <f t="shared" si="10"/>
        <v>70.78790353096502</v>
      </c>
      <c r="F104" s="5">
        <f t="shared" si="11"/>
        <v>21.396493662473013</v>
      </c>
    </row>
    <row r="105" spans="1:6" ht="12.75">
      <c r="A105" s="5">
        <f t="shared" si="6"/>
        <v>29.100000000000048</v>
      </c>
      <c r="B105" s="5">
        <f t="shared" si="7"/>
        <v>0.7270615125612848</v>
      </c>
      <c r="C105" s="5">
        <f t="shared" si="8"/>
        <v>1.0926497572272682</v>
      </c>
      <c r="D105" s="5">
        <f t="shared" si="9"/>
        <v>-0.2919963308363719</v>
      </c>
      <c r="E105" s="5">
        <f t="shared" si="10"/>
        <v>71.11569845813321</v>
      </c>
      <c r="F105" s="5">
        <f t="shared" si="11"/>
        <v>21.308894763222103</v>
      </c>
    </row>
    <row r="106" spans="1:6" ht="12.75">
      <c r="A106" s="5">
        <f t="shared" si="6"/>
        <v>29.40000000000005</v>
      </c>
      <c r="B106" s="5">
        <f t="shared" si="7"/>
        <v>0.72439151147733</v>
      </c>
      <c r="C106" s="5">
        <f t="shared" si="8"/>
        <v>1.080620338876206</v>
      </c>
      <c r="D106" s="5">
        <f t="shared" si="9"/>
        <v>-0.293645613889014</v>
      </c>
      <c r="E106" s="5">
        <f t="shared" si="10"/>
        <v>71.43988455979607</v>
      </c>
      <c r="F106" s="5">
        <f t="shared" si="11"/>
        <v>21.2208010790554</v>
      </c>
    </row>
    <row r="107" spans="1:6" ht="12.75">
      <c r="A107" s="5">
        <f t="shared" si="6"/>
        <v>29.70000000000005</v>
      </c>
      <c r="B107" s="5">
        <f t="shared" si="7"/>
        <v>0.721771643582844</v>
      </c>
      <c r="C107" s="5">
        <f t="shared" si="8"/>
        <v>1.0687017482913643</v>
      </c>
      <c r="D107" s="5">
        <f t="shared" si="9"/>
        <v>-0.2952114303040497</v>
      </c>
      <c r="E107" s="5">
        <f t="shared" si="10"/>
        <v>71.76049508428348</v>
      </c>
      <c r="F107" s="5">
        <f t="shared" si="11"/>
        <v>21.132237649964182</v>
      </c>
    </row>
    <row r="108" spans="1:6" ht="12.75">
      <c r="A108" s="5">
        <f t="shared" si="6"/>
        <v>30.00000000000005</v>
      </c>
      <c r="B108" s="5">
        <f t="shared" si="7"/>
        <v>0.7192007338223901</v>
      </c>
      <c r="C108" s="5">
        <f t="shared" si="8"/>
        <v>1.0568938270545556</v>
      </c>
      <c r="D108" s="5">
        <f t="shared" si="9"/>
        <v>-0.29669584124004</v>
      </c>
      <c r="E108" s="5">
        <f t="shared" si="10"/>
        <v>72.07756323239984</v>
      </c>
      <c r="F108" s="5">
        <f t="shared" si="11"/>
        <v>21.04322889759217</v>
      </c>
    </row>
    <row r="109" spans="1:6" ht="12.75">
      <c r="A109" s="5">
        <f t="shared" si="6"/>
        <v>30.30000000000005</v>
      </c>
      <c r="B109" s="5">
        <f t="shared" si="7"/>
        <v>0.7166776415206711</v>
      </c>
      <c r="C109" s="5">
        <f t="shared" si="8"/>
        <v>1.0451963770995913</v>
      </c>
      <c r="D109" s="5">
        <f t="shared" si="9"/>
        <v>-0.29810086206430897</v>
      </c>
      <c r="E109" s="5">
        <f t="shared" si="10"/>
        <v>72.39112214552972</v>
      </c>
      <c r="F109" s="5">
        <f t="shared" si="11"/>
        <v>20.953798638972877</v>
      </c>
    </row>
    <row r="110" spans="1:6" ht="12.75">
      <c r="A110" s="5">
        <f t="shared" si="6"/>
        <v>30.60000000000005</v>
      </c>
      <c r="B110" s="5">
        <f t="shared" si="7"/>
        <v>0.7142012591673119</v>
      </c>
      <c r="C110" s="5">
        <f t="shared" si="8"/>
        <v>1.0336091627403001</v>
      </c>
      <c r="D110" s="5">
        <f t="shared" si="9"/>
        <v>-0.2994284633340071</v>
      </c>
      <c r="E110" s="5">
        <f t="shared" si="10"/>
        <v>72.7012048943518</v>
      </c>
      <c r="F110" s="5">
        <f t="shared" si="11"/>
        <v>20.863970099972676</v>
      </c>
    </row>
    <row r="111" spans="1:6" ht="12.75">
      <c r="A111" s="5">
        <f t="shared" si="6"/>
        <v>30.900000000000052</v>
      </c>
      <c r="B111" s="5">
        <f t="shared" si="7"/>
        <v>0.7117705112515481</v>
      </c>
      <c r="C111" s="5">
        <f t="shared" si="8"/>
        <v>1.0221319126112176</v>
      </c>
      <c r="D111" s="5">
        <f t="shared" si="9"/>
        <v>-0.3006805717589056</v>
      </c>
      <c r="E111" s="5">
        <f t="shared" si="10"/>
        <v>73.00784446813518</v>
      </c>
      <c r="F111" s="5">
        <f t="shared" si="11"/>
        <v>20.773765928445005</v>
      </c>
    </row>
    <row r="112" spans="1:6" ht="12.75">
      <c r="A112" s="5">
        <f t="shared" si="6"/>
        <v>31.200000000000053</v>
      </c>
      <c r="B112" s="5">
        <f t="shared" si="7"/>
        <v>0.7093843531445087</v>
      </c>
      <c r="C112" s="5">
        <f t="shared" si="8"/>
        <v>1.010764321524734</v>
      </c>
      <c r="D112" s="5">
        <f t="shared" si="9"/>
        <v>-0.30185907114598076</v>
      </c>
      <c r="E112" s="5">
        <f t="shared" si="10"/>
        <v>73.31107376459259</v>
      </c>
      <c r="F112" s="5">
        <f t="shared" si="11"/>
        <v>20.68320820710121</v>
      </c>
    </row>
    <row r="113" spans="1:6" ht="12.75">
      <c r="A113" s="5">
        <f t="shared" si="6"/>
        <v>31.500000000000053</v>
      </c>
      <c r="B113" s="5">
        <f t="shared" si="7"/>
        <v>0.7070417700269068</v>
      </c>
      <c r="C113" s="5">
        <f t="shared" si="8"/>
        <v>0.9995060522484458</v>
      </c>
      <c r="D113" s="5">
        <f t="shared" si="9"/>
        <v>-0.3029658033258662</v>
      </c>
      <c r="E113" s="5">
        <f t="shared" si="10"/>
        <v>73.61092558026712</v>
      </c>
      <c r="F113" s="5">
        <f t="shared" si="11"/>
        <v>20.59231846610345</v>
      </c>
    </row>
    <row r="114" spans="1:6" ht="12.75">
      <c r="A114" s="5">
        <f t="shared" si="6"/>
        <v>31.800000000000054</v>
      </c>
      <c r="B114" s="5">
        <f t="shared" si="7"/>
        <v>0.7047417758600529</v>
      </c>
      <c r="C114" s="5">
        <f t="shared" si="8"/>
        <v>0.988356737206157</v>
      </c>
      <c r="D114" s="5">
        <f t="shared" si="9"/>
        <v>-0.3040025690612971</v>
      </c>
      <c r="E114" s="5">
        <f t="shared" si="10"/>
        <v>73.90743260142897</v>
      </c>
      <c r="F114" s="5">
        <f t="shared" si="11"/>
        <v>20.501117695385062</v>
      </c>
    </row>
    <row r="115" spans="1:6" ht="12.75">
      <c r="A115" s="5">
        <f t="shared" si="6"/>
        <v>32.10000000000005</v>
      </c>
      <c r="B115" s="5">
        <f t="shared" si="7"/>
        <v>0.7024834123982202</v>
      </c>
      <c r="C115" s="5">
        <f t="shared" si="8"/>
        <v>0.9773159801059026</v>
      </c>
      <c r="D115" s="5">
        <f t="shared" si="9"/>
        <v>-0.3049711289376714</v>
      </c>
      <c r="E115" s="5">
        <f t="shared" si="10"/>
        <v>74.20062739546074</v>
      </c>
      <c r="F115" s="5">
        <f t="shared" si="11"/>
        <v>20.40962635670376</v>
      </c>
    </row>
    <row r="116" spans="1:6" ht="12.75">
      <c r="A116" s="5">
        <f t="shared" si="6"/>
        <v>32.40000000000005</v>
      </c>
      <c r="B116" s="5">
        <f t="shared" si="7"/>
        <v>0.7002657482404846</v>
      </c>
      <c r="C116" s="5">
        <f t="shared" si="8"/>
        <v>0.9663833574981555</v>
      </c>
      <c r="D116" s="5">
        <f t="shared" si="9"/>
        <v>-0.30587320423589437</v>
      </c>
      <c r="E116" s="5">
        <f t="shared" si="10"/>
        <v>74.49054240271019</v>
      </c>
      <c r="F116" s="5">
        <f t="shared" si="11"/>
        <v>20.31786439543299</v>
      </c>
    </row>
    <row r="117" spans="1:6" ht="12.75">
      <c r="A117" s="5">
        <f t="shared" si="6"/>
        <v>32.700000000000045</v>
      </c>
      <c r="B117" s="5">
        <f t="shared" si="7"/>
        <v>0.6980878779202568</v>
      </c>
      <c r="C117" s="5">
        <f t="shared" si="8"/>
        <v>0.9555584202672556</v>
      </c>
      <c r="D117" s="5">
        <f t="shared" si="9"/>
        <v>-0.3067104777876817</v>
      </c>
      <c r="E117" s="5">
        <f t="shared" si="10"/>
        <v>74.77720992879037</v>
      </c>
      <c r="F117" s="5">
        <f t="shared" si="11"/>
        <v>20.225851252096685</v>
      </c>
    </row>
    <row r="118" spans="1:6" ht="12.75">
      <c r="A118" s="5">
        <f t="shared" si="6"/>
        <v>33.00000000000004</v>
      </c>
      <c r="B118" s="5">
        <f t="shared" si="7"/>
        <v>0.6959489210308162</v>
      </c>
      <c r="C118" s="5">
        <f t="shared" si="8"/>
        <v>0.944840695058951</v>
      </c>
      <c r="D118" s="5">
        <f t="shared" si="9"/>
        <v>-0.30748459481351087</v>
      </c>
      <c r="E118" s="5">
        <f t="shared" si="10"/>
        <v>75.06066213730806</v>
      </c>
      <c r="F118" s="5">
        <f t="shared" si="11"/>
        <v>20.13360587365263</v>
      </c>
    </row>
    <row r="119" spans="1:6" ht="12.75">
      <c r="A119" s="5">
        <f t="shared" si="6"/>
        <v>33.30000000000004</v>
      </c>
      <c r="B119" s="5">
        <f t="shared" si="7"/>
        <v>0.6938480213852322</v>
      </c>
      <c r="C119" s="5">
        <f t="shared" si="8"/>
        <v>0.9342296856468115</v>
      </c>
      <c r="D119" s="5">
        <f t="shared" si="9"/>
        <v>-0.3081971637434333</v>
      </c>
      <c r="E119" s="5">
        <f t="shared" si="10"/>
        <v>75.3409310430021</v>
      </c>
      <c r="F119" s="5">
        <f t="shared" si="11"/>
        <v>20.0411467245296</v>
      </c>
    </row>
    <row r="120" spans="1:6" ht="12.75">
      <c r="A120" s="5">
        <f t="shared" si="6"/>
        <v>33.60000000000004</v>
      </c>
      <c r="B120" s="5">
        <f t="shared" si="7"/>
        <v>0.6917843462091496</v>
      </c>
      <c r="C120" s="5">
        <f t="shared" si="8"/>
        <v>0.923724874240127</v>
      </c>
      <c r="D120" s="5">
        <f t="shared" si="9"/>
        <v>-0.3088497570209624</v>
      </c>
      <c r="E120" s="5">
        <f t="shared" si="10"/>
        <v>75.61804850527415</v>
      </c>
      <c r="F120" s="5">
        <f t="shared" si="11"/>
        <v>19.948491797423312</v>
      </c>
    </row>
    <row r="121" spans="1:6" ht="12.75">
      <c r="A121" s="5">
        <f t="shared" si="6"/>
        <v>33.900000000000034</v>
      </c>
      <c r="B121" s="5">
        <f t="shared" si="7"/>
        <v>0.6897570853649792</v>
      </c>
      <c r="C121" s="5">
        <f t="shared" si="8"/>
        <v>0.9133257227358365</v>
      </c>
      <c r="D121" s="5">
        <f t="shared" si="9"/>
        <v>-0.30944391189027076</v>
      </c>
      <c r="E121" s="5">
        <f t="shared" si="10"/>
        <v>75.89204622209489</v>
      </c>
      <c r="F121" s="5">
        <f t="shared" si="11"/>
        <v>19.855658623856232</v>
      </c>
    </row>
    <row r="122" spans="1:6" ht="12.75">
      <c r="A122" s="5">
        <f t="shared" si="6"/>
        <v>34.20000000000003</v>
      </c>
      <c r="B122" s="5">
        <f t="shared" si="7"/>
        <v>0.6877654506061112</v>
      </c>
      <c r="C122" s="5">
        <f t="shared" si="8"/>
        <v>0.9030316739168311</v>
      </c>
      <c r="D122" s="5">
        <f t="shared" si="9"/>
        <v>-0.3099811311669317</v>
      </c>
      <c r="E122" s="5">
        <f t="shared" si="10"/>
        <v>76.16295572426993</v>
      </c>
      <c r="F122" s="5">
        <f t="shared" si="11"/>
        <v>19.762664284506155</v>
      </c>
    </row>
    <row r="123" spans="1:6" ht="12.75">
      <c r="A123" s="5">
        <f t="shared" si="6"/>
        <v>34.50000000000003</v>
      </c>
      <c r="B123" s="5">
        <f t="shared" si="7"/>
        <v>0.6858086748598361</v>
      </c>
      <c r="C123" s="5">
        <f t="shared" si="8"/>
        <v>0.8928421525989547</v>
      </c>
      <c r="D123" s="5">
        <f t="shared" si="9"/>
        <v>-0.3104628839924588</v>
      </c>
      <c r="E123" s="5">
        <f t="shared" si="10"/>
        <v>76.43080837004962</v>
      </c>
      <c r="F123" s="5">
        <f t="shared" si="11"/>
        <v>19.669525419308417</v>
      </c>
    </row>
    <row r="124" spans="1:6" ht="12.75">
      <c r="A124" s="5">
        <f t="shared" si="6"/>
        <v>34.800000000000026</v>
      </c>
      <c r="B124" s="5">
        <f t="shared" si="7"/>
        <v>0.6838860115377217</v>
      </c>
      <c r="C124" s="5">
        <f t="shared" si="8"/>
        <v>0.8827565667288688</v>
      </c>
      <c r="D124" s="5">
        <f t="shared" si="9"/>
        <v>-0.3108906065728876</v>
      </c>
      <c r="E124" s="5">
        <f t="shared" si="10"/>
        <v>76.69563534006828</v>
      </c>
      <c r="F124" s="5">
        <f t="shared" si="11"/>
        <v>19.57625823733655</v>
      </c>
    </row>
    <row r="125" spans="1:6" ht="12.75">
      <c r="A125" s="5">
        <f t="shared" si="6"/>
        <v>35.10000000000002</v>
      </c>
      <c r="B125" s="5">
        <f t="shared" si="7"/>
        <v>0.6819967338722531</v>
      </c>
      <c r="C125" s="5">
        <f t="shared" si="8"/>
        <v>0.8727743084348667</v>
      </c>
      <c r="D125" s="5">
        <f t="shared" si="9"/>
        <v>-0.31126570290166167</v>
      </c>
      <c r="E125" s="5">
        <f t="shared" si="10"/>
        <v>76.95746763259874</v>
      </c>
      <c r="F125" s="5">
        <f t="shared" si="11"/>
        <v>19.482878526466052</v>
      </c>
    </row>
    <row r="126" spans="1:6" ht="12.75">
      <c r="A126" s="5">
        <f t="shared" si="6"/>
        <v>35.40000000000002</v>
      </c>
      <c r="B126" s="5">
        <f t="shared" si="7"/>
        <v>0.6801401342786026</v>
      </c>
      <c r="C126" s="5">
        <f t="shared" si="8"/>
        <v>0.86289475503261</v>
      </c>
      <c r="D126" s="5">
        <f t="shared" si="9"/>
        <v>-0.3115895454670864</v>
      </c>
      <c r="E126" s="5">
        <f t="shared" si="10"/>
        <v>77.21633605910851</v>
      </c>
      <c r="F126" s="5">
        <f t="shared" si="11"/>
        <v>19.389401662825925</v>
      </c>
    </row>
    <row r="127" spans="1:6" ht="12.75">
      <c r="A127" s="5">
        <f t="shared" si="6"/>
        <v>35.70000000000002</v>
      </c>
      <c r="B127" s="5">
        <f t="shared" si="7"/>
        <v>0.6783155237404487</v>
      </c>
      <c r="C127" s="5">
        <f t="shared" si="8"/>
        <v>0.8531172699877101</v>
      </c>
      <c r="D127" s="5">
        <f t="shared" si="9"/>
        <v>-0.3118634759446116</v>
      </c>
      <c r="E127" s="5">
        <f t="shared" si="10"/>
        <v>77.47227124010483</v>
      </c>
      <c r="F127" s="5">
        <f t="shared" si="11"/>
        <v>19.295842620042542</v>
      </c>
    </row>
    <row r="128" spans="1:6" ht="12.75">
      <c r="A128" s="5">
        <f t="shared" si="6"/>
        <v>36.000000000000014</v>
      </c>
      <c r="B128" s="5">
        <f t="shared" si="7"/>
        <v>0.6765222312188158</v>
      </c>
      <c r="C128" s="5">
        <f t="shared" si="8"/>
        <v>0.8434412038369481</v>
      </c>
      <c r="D128" s="5">
        <f t="shared" si="9"/>
        <v>-0.31208880587421206</v>
      </c>
      <c r="E128" s="5">
        <f t="shared" si="10"/>
        <v>77.72530360125592</v>
      </c>
      <c r="F128" s="5">
        <f t="shared" si="11"/>
        <v>19.20221597828028</v>
      </c>
    </row>
    <row r="129" spans="1:6" ht="12.75">
      <c r="A129" s="5">
        <f t="shared" si="6"/>
        <v>36.30000000000001</v>
      </c>
      <c r="B129" s="5">
        <f t="shared" si="7"/>
        <v>0.6747596030829578</v>
      </c>
      <c r="C129" s="5">
        <f t="shared" si="8"/>
        <v>0.8338658950698794</v>
      </c>
      <c r="D129" s="5">
        <f t="shared" si="9"/>
        <v>-0.31226681732313244</v>
      </c>
      <c r="E129" s="5">
        <f t="shared" si="10"/>
        <v>77.97546336977688</v>
      </c>
      <c r="F129" s="5">
        <f t="shared" si="11"/>
        <v>19.10853593308334</v>
      </c>
    </row>
    <row r="130" spans="1:6" ht="12.75">
      <c r="A130" s="5">
        <f t="shared" si="6"/>
        <v>36.60000000000001</v>
      </c>
      <c r="B130" s="5">
        <f t="shared" si="7"/>
        <v>0.6730270025623459</v>
      </c>
      <c r="C130" s="5">
        <f t="shared" si="8"/>
        <v>0.824390670972464</v>
      </c>
      <c r="D130" s="5">
        <f t="shared" si="9"/>
        <v>-0.312398763534269</v>
      </c>
      <c r="E130" s="5">
        <f t="shared" si="10"/>
        <v>78.22278057106861</v>
      </c>
      <c r="F130" s="5">
        <f t="shared" si="11"/>
        <v>19.014816304023057</v>
      </c>
    </row>
    <row r="131" spans="1:6" ht="12.75">
      <c r="A131" s="5">
        <f t="shared" si="6"/>
        <v>36.900000000000006</v>
      </c>
      <c r="B131" s="5">
        <f t="shared" si="7"/>
        <v>0.6713238092188786</v>
      </c>
      <c r="C131" s="5">
        <f t="shared" si="8"/>
        <v>0.8150148484343238</v>
      </c>
      <c r="D131" s="5">
        <f t="shared" si="9"/>
        <v>-0.3124858695604531</v>
      </c>
      <c r="E131" s="5">
        <f t="shared" si="10"/>
        <v>78.46728502559891</v>
      </c>
      <c r="F131" s="5">
        <f t="shared" si="11"/>
        <v>18.921070543154922</v>
      </c>
    </row>
    <row r="132" spans="1:6" ht="12.75">
      <c r="A132" s="5">
        <f t="shared" si="6"/>
        <v>37.2</v>
      </c>
      <c r="B132" s="5">
        <f t="shared" si="7"/>
        <v>0.6696494184384596</v>
      </c>
      <c r="C132" s="5">
        <f t="shared" si="8"/>
        <v>0.8057377347211165</v>
      </c>
      <c r="D132" s="5">
        <f t="shared" si="9"/>
        <v>-0.31252933288490803</v>
      </c>
      <c r="E132" s="5">
        <f t="shared" si="10"/>
        <v>78.70900634601524</v>
      </c>
      <c r="F132" s="5">
        <f t="shared" si="11"/>
        <v>18.82731174328945</v>
      </c>
    </row>
    <row r="133" spans="1:6" ht="12.75">
      <c r="A133" s="5">
        <f t="shared" si="6"/>
        <v>37.5</v>
      </c>
      <c r="B133" s="5">
        <f t="shared" si="7"/>
        <v>0.6680032409411399</v>
      </c>
      <c r="C133" s="5">
        <f t="shared" si="8"/>
        <v>0.7965586282134951</v>
      </c>
      <c r="D133" s="5">
        <f t="shared" si="9"/>
        <v>-0.3125303240281456</v>
      </c>
      <c r="E133" s="5">
        <f t="shared" si="10"/>
        <v>78.9479739344793</v>
      </c>
      <c r="F133" s="5">
        <f t="shared" si="11"/>
        <v>18.733552646081005</v>
      </c>
    </row>
    <row r="134" spans="1:6" ht="12.75">
      <c r="A134" s="5">
        <f t="shared" si="6"/>
        <v>37.8</v>
      </c>
      <c r="B134" s="5">
        <f t="shared" si="7"/>
        <v>0.6663847023090506</v>
      </c>
      <c r="C134" s="5">
        <f t="shared" si="8"/>
        <v>0.7874768191140169</v>
      </c>
      <c r="D134" s="5">
        <f t="shared" si="9"/>
        <v>-0.3124899871415694</v>
      </c>
      <c r="E134" s="5">
        <f t="shared" si="10"/>
        <v>79.18421698021349</v>
      </c>
      <c r="F134" s="5">
        <f t="shared" si="11"/>
        <v>18.639805649938534</v>
      </c>
    </row>
    <row r="135" spans="1:6" ht="12.75">
      <c r="A135" s="5">
        <f t="shared" si="6"/>
        <v>38.099999999999994</v>
      </c>
      <c r="B135" s="5">
        <f t="shared" si="7"/>
        <v>0.6647932425313916</v>
      </c>
      <c r="C135" s="5">
        <f t="shared" si="8"/>
        <v>0.7784915901233358</v>
      </c>
      <c r="D135" s="5">
        <f t="shared" si="9"/>
        <v>-0.3124094405880471</v>
      </c>
      <c r="E135" s="5">
        <f t="shared" si="10"/>
        <v>79.4177644572505</v>
      </c>
      <c r="F135" s="5">
        <f t="shared" si="11"/>
        <v>18.54608281776212</v>
      </c>
    </row>
    <row r="136" spans="1:6" ht="12.75">
      <c r="A136" s="5">
        <f t="shared" si="6"/>
        <v>38.39999999999999</v>
      </c>
      <c r="B136" s="5">
        <f t="shared" si="7"/>
        <v>0.6632283155657762</v>
      </c>
      <c r="C136" s="5">
        <f t="shared" si="8"/>
        <v>0.7696022170869403</v>
      </c>
      <c r="D136" s="5">
        <f t="shared" si="9"/>
        <v>-0.3122897775097181</v>
      </c>
      <c r="E136" s="5">
        <f t="shared" si="10"/>
        <v>79.64864512237658</v>
      </c>
      <c r="F136" s="5">
        <f t="shared" si="11"/>
        <v>18.452395884509205</v>
      </c>
    </row>
    <row r="137" spans="1:6" ht="12.75">
      <c r="A137" s="5">
        <f t="shared" si="6"/>
        <v>38.69999999999999</v>
      </c>
      <c r="B137" s="5">
        <f t="shared" si="7"/>
        <v>0.6616893889152607</v>
      </c>
      <c r="C137" s="5">
        <f t="shared" si="8"/>
        <v>0.7608079696136483</v>
      </c>
      <c r="D137" s="5">
        <f t="shared" si="9"/>
        <v>-0.31213206638329194</v>
      </c>
      <c r="E137" s="5">
        <f t="shared" si="10"/>
        <v>79.87688751326067</v>
      </c>
      <c r="F137" s="5">
        <f t="shared" si="11"/>
        <v>18.358756264594216</v>
      </c>
    </row>
    <row r="138" spans="1:6" ht="12.75">
      <c r="A138" s="5">
        <f aca="true" t="shared" si="12" ref="A138:A201">A137+DT_ex</f>
        <v>38.999999999999986</v>
      </c>
      <c r="B138" s="5">
        <f aca="true" t="shared" si="13" ref="B138:B201">I_ex/(1+K1_ex*E137+K2_ex*F137)</f>
        <v>0.6601759432204195</v>
      </c>
      <c r="C138" s="5">
        <f aca="true" t="shared" si="14" ref="C138:C201">K5_ex*B138*E137-K3_ex*E137</f>
        <v>0.7521081116670012</v>
      </c>
      <c r="D138" s="5">
        <f aca="true" t="shared" si="15" ref="D138:D201">K6_ex*B138*F137-K4_ex*F137</f>
        <v>-0.3119373515630973</v>
      </c>
      <c r="E138" s="5">
        <f aca="true" t="shared" si="16" ref="E138:E201">E137+C138*DT_ex</f>
        <v>80.10251994676076</v>
      </c>
      <c r="F138" s="5">
        <f aca="true" t="shared" si="17" ref="F138:F201">F137+D138*DT_ex</f>
        <v>18.265175059125287</v>
      </c>
    </row>
    <row r="139" spans="1:6" ht="12.75">
      <c r="A139" s="5">
        <f t="shared" si="12"/>
        <v>39.29999999999998</v>
      </c>
      <c r="B139" s="5">
        <f t="shared" si="13"/>
        <v>0.6586874718658595</v>
      </c>
      <c r="C139" s="5">
        <f t="shared" si="14"/>
        <v>0.7435019021307046</v>
      </c>
      <c r="D139" s="5">
        <f t="shared" si="15"/>
        <v>-0.3117066538121349</v>
      </c>
      <c r="E139" s="5">
        <f t="shared" si="16"/>
        <v>80.32557051739998</v>
      </c>
      <c r="F139" s="5">
        <f t="shared" si="17"/>
        <v>18.171663062981647</v>
      </c>
    </row>
    <row r="140" spans="1:6" ht="12.75">
      <c r="A140" s="5">
        <f t="shared" si="12"/>
        <v>39.59999999999998</v>
      </c>
      <c r="B140" s="5">
        <f t="shared" si="13"/>
        <v>0.6572234806005861</v>
      </c>
      <c r="C140" s="5">
        <f t="shared" si="14"/>
        <v>0.7349885953491215</v>
      </c>
      <c r="D140" s="5">
        <f t="shared" si="15"/>
        <v>-0.3114409708213871</v>
      </c>
      <c r="E140" s="5">
        <f t="shared" si="16"/>
        <v>80.54606709600472</v>
      </c>
      <c r="F140" s="5">
        <f t="shared" si="17"/>
        <v>18.07823077173523</v>
      </c>
    </row>
    <row r="141" spans="1:6" ht="12.75">
      <c r="A141" s="5">
        <f t="shared" si="12"/>
        <v>39.89999999999998</v>
      </c>
      <c r="B141" s="5">
        <f t="shared" si="13"/>
        <v>0.65578348717167</v>
      </c>
      <c r="C141" s="5">
        <f t="shared" si="14"/>
        <v>0.726567441643887</v>
      </c>
      <c r="D141" s="5">
        <f t="shared" si="15"/>
        <v>-0.31114127771762556</v>
      </c>
      <c r="E141" s="5">
        <f t="shared" si="16"/>
        <v>80.76403732849789</v>
      </c>
      <c r="F141" s="5">
        <f t="shared" si="17"/>
        <v>17.984888388419943</v>
      </c>
    </row>
    <row r="142" spans="1:6" ht="12.75">
      <c r="A142" s="5">
        <f t="shared" si="12"/>
        <v>40.199999999999974</v>
      </c>
      <c r="B142" s="5">
        <f t="shared" si="13"/>
        <v>0.6543670209706797</v>
      </c>
      <c r="C142" s="5">
        <f t="shared" si="14"/>
        <v>0.7182376878075853</v>
      </c>
      <c r="D142" s="5">
        <f t="shared" si="15"/>
        <v>-0.3108085275599709</v>
      </c>
      <c r="E142" s="5">
        <f t="shared" si="16"/>
        <v>80.97950863484017</v>
      </c>
      <c r="F142" s="5">
        <f t="shared" si="17"/>
        <v>17.89164583015195</v>
      </c>
    </row>
    <row r="143" spans="1:6" ht="12.75">
      <c r="A143" s="5">
        <f t="shared" si="12"/>
        <v>40.49999999999997</v>
      </c>
      <c r="B143" s="5">
        <f t="shared" si="13"/>
        <v>0.6529736226923736</v>
      </c>
      <c r="C143" s="5">
        <f t="shared" si="14"/>
        <v>0.7099985775754165</v>
      </c>
      <c r="D143" s="5">
        <f t="shared" si="15"/>
        <v>-0.31044365182543654</v>
      </c>
      <c r="E143" s="5">
        <f t="shared" si="16"/>
        <v>81.1925082081128</v>
      </c>
      <c r="F143" s="5">
        <f t="shared" si="17"/>
        <v>17.79851273460432</v>
      </c>
    </row>
    <row r="144" spans="1:6" ht="12.75">
      <c r="A144" s="5">
        <f t="shared" si="12"/>
        <v>40.79999999999997</v>
      </c>
      <c r="B144" s="5">
        <f t="shared" si="13"/>
        <v>0.6516028440051664</v>
      </c>
      <c r="C144" s="5">
        <f t="shared" si="14"/>
        <v>0.701849352075774</v>
      </c>
      <c r="D144" s="5">
        <f t="shared" si="15"/>
        <v>-0.31004756088369856</v>
      </c>
      <c r="E144" s="5">
        <f t="shared" si="16"/>
        <v>81.40306301373553</v>
      </c>
      <c r="F144" s="5">
        <f t="shared" si="17"/>
        <v>17.70549846633921</v>
      </c>
    </row>
    <row r="145" spans="1:6" ht="12.75">
      <c r="A145" s="5">
        <f t="shared" si="12"/>
        <v>41.099999999999966</v>
      </c>
      <c r="B145" s="5">
        <f t="shared" si="13"/>
        <v>0.6502542472329078</v>
      </c>
      <c r="C145" s="5">
        <f t="shared" si="14"/>
        <v>0.6937892502605578</v>
      </c>
      <c r="D145" s="5">
        <f t="shared" si="15"/>
        <v>-0.30962114446132016</v>
      </c>
      <c r="E145" s="5">
        <f t="shared" si="16"/>
        <v>81.6111997888137</v>
      </c>
      <c r="F145" s="5">
        <f t="shared" si="17"/>
        <v>17.612612123000815</v>
      </c>
    </row>
    <row r="146" spans="1:6" ht="12.75">
      <c r="A146" s="5">
        <f t="shared" si="12"/>
        <v>41.39999999999996</v>
      </c>
      <c r="B146" s="5">
        <f t="shared" si="13"/>
        <v>0.648927405047525</v>
      </c>
      <c r="C146" s="5">
        <f t="shared" si="14"/>
        <v>0.6858175093160552</v>
      </c>
      <c r="D146" s="5">
        <f t="shared" si="15"/>
        <v>-0.3091652720956658</v>
      </c>
      <c r="E146" s="5">
        <f t="shared" si="16"/>
        <v>81.81694504160852</v>
      </c>
      <c r="F146" s="5">
        <f t="shared" si="17"/>
        <v>17.519862541372117</v>
      </c>
    </row>
    <row r="147" spans="1:6" ht="12.75">
      <c r="A147" s="5">
        <f t="shared" si="12"/>
        <v>41.69999999999996</v>
      </c>
      <c r="B147" s="5">
        <f t="shared" si="13"/>
        <v>0.6476219001721134</v>
      </c>
      <c r="C147" s="5">
        <f t="shared" si="14"/>
        <v>0.6779333650551775</v>
      </c>
      <c r="D147" s="5">
        <f t="shared" si="15"/>
        <v>-0.3086807935787238</v>
      </c>
      <c r="E147" s="5">
        <f t="shared" si="16"/>
        <v>82.02032505112507</v>
      </c>
      <c r="F147" s="5">
        <f t="shared" si="17"/>
        <v>17.4272583032985</v>
      </c>
    </row>
    <row r="148" spans="1:6" ht="12.75">
      <c r="A148" s="5">
        <f t="shared" si="12"/>
        <v>41.99999999999996</v>
      </c>
      <c r="B148" s="5">
        <f t="shared" si="13"/>
        <v>0.646337325094061</v>
      </c>
      <c r="C148" s="5">
        <f t="shared" si="14"/>
        <v>0.6701360522917845</v>
      </c>
      <c r="D148" s="5">
        <f t="shared" si="15"/>
        <v>-0.30816853939106414</v>
      </c>
      <c r="E148" s="5">
        <f t="shared" si="16"/>
        <v>82.2213658668126</v>
      </c>
      <c r="F148" s="5">
        <f t="shared" si="17"/>
        <v>17.334807741481182</v>
      </c>
    </row>
    <row r="149" spans="1:6" ht="12.75">
      <c r="A149" s="5">
        <f t="shared" si="12"/>
        <v>42.299999999999955</v>
      </c>
      <c r="B149" s="5">
        <f t="shared" si="13"/>
        <v>0.6450732817878264</v>
      </c>
      <c r="C149" s="5">
        <f t="shared" si="14"/>
        <v>0.6624248051978476</v>
      </c>
      <c r="D149" s="5">
        <f t="shared" si="15"/>
        <v>-0.30762932112614483</v>
      </c>
      <c r="E149" s="5">
        <f t="shared" si="16"/>
        <v>82.42009330837196</v>
      </c>
      <c r="F149" s="5">
        <f t="shared" si="17"/>
        <v>17.24251894514334</v>
      </c>
    </row>
    <row r="150" spans="1:6" ht="12.75">
      <c r="A150" s="5">
        <f t="shared" si="12"/>
        <v>42.59999999999995</v>
      </c>
      <c r="B150" s="5">
        <f t="shared" si="13"/>
        <v>0.6438293814469935</v>
      </c>
      <c r="C150" s="5">
        <f t="shared" si="14"/>
        <v>0.6547988576441135</v>
      </c>
      <c r="D150" s="5">
        <f t="shared" si="15"/>
        <v>-0.3070639319051819</v>
      </c>
      <c r="E150" s="5">
        <f t="shared" si="16"/>
        <v>82.6165329656652</v>
      </c>
      <c r="F150" s="5">
        <f t="shared" si="17"/>
        <v>17.150399765571784</v>
      </c>
    </row>
    <row r="151" spans="1:6" ht="12.75">
      <c r="A151" s="5">
        <f t="shared" si="12"/>
        <v>42.89999999999995</v>
      </c>
      <c r="B151" s="5">
        <f t="shared" si="13"/>
        <v>0.6426052442252519</v>
      </c>
      <c r="C151" s="5">
        <f t="shared" si="14"/>
        <v>0.6472574435249507</v>
      </c>
      <c r="D151" s="5">
        <f t="shared" si="15"/>
        <v>-0.30647314678279125</v>
      </c>
      <c r="E151" s="5">
        <f t="shared" si="16"/>
        <v>82.81071019872269</v>
      </c>
      <c r="F151" s="5">
        <f t="shared" si="17"/>
        <v>17.058457821536948</v>
      </c>
    </row>
    <row r="152" spans="1:6" ht="12.75">
      <c r="A152" s="5">
        <f t="shared" si="12"/>
        <v>43.199999999999946</v>
      </c>
      <c r="B152" s="5">
        <f t="shared" si="13"/>
        <v>0.6414004989859594</v>
      </c>
      <c r="C152" s="5">
        <f t="shared" si="14"/>
        <v>0.6397997970679912</v>
      </c>
      <c r="D152" s="5">
        <f t="shared" si="15"/>
        <v>-0.30585772314361037</v>
      </c>
      <c r="E152" s="5">
        <f t="shared" si="16"/>
        <v>83.00265013784309</v>
      </c>
      <c r="F152" s="5">
        <f t="shared" si="17"/>
        <v>16.966700504593863</v>
      </c>
    </row>
    <row r="153" spans="1:6" ht="12.75">
      <c r="A153" s="5">
        <f t="shared" si="12"/>
        <v>43.49999999999994</v>
      </c>
      <c r="B153" s="5">
        <f t="shared" si="13"/>
        <v>0.6402147830599656</v>
      </c>
      <c r="C153" s="5">
        <f t="shared" si="14"/>
        <v>0.6324251531292111</v>
      </c>
      <c r="D153" s="5">
        <f t="shared" si="15"/>
        <v>-0.3052184010900947</v>
      </c>
      <c r="E153" s="5">
        <f t="shared" si="16"/>
        <v>83.19237768378186</v>
      </c>
      <c r="F153" s="5">
        <f t="shared" si="17"/>
        <v>16.875134984266836</v>
      </c>
    </row>
    <row r="154" spans="1:6" ht="12.75">
      <c r="A154" s="5">
        <f t="shared" si="12"/>
        <v>43.79999999999994</v>
      </c>
      <c r="B154" s="5">
        <f t="shared" si="13"/>
        <v>0.6390477420113791</v>
      </c>
      <c r="C154" s="5">
        <f t="shared" si="14"/>
        <v>0.6251327474739963</v>
      </c>
      <c r="D154" s="5">
        <f t="shared" si="15"/>
        <v>-0.3045559038216942</v>
      </c>
      <c r="E154" s="5">
        <f t="shared" si="16"/>
        <v>83.37991750802405</v>
      </c>
      <c r="F154" s="5">
        <f t="shared" si="17"/>
        <v>16.78376821312033</v>
      </c>
    </row>
    <row r="155" spans="1:6" ht="12.75">
      <c r="A155" s="5">
        <f t="shared" si="12"/>
        <v>44.09999999999994</v>
      </c>
      <c r="B155" s="5">
        <f t="shared" si="13"/>
        <v>0.637899029410986</v>
      </c>
      <c r="C155" s="5">
        <f t="shared" si="14"/>
        <v>0.6179218170447776</v>
      </c>
      <c r="D155" s="5">
        <f t="shared" si="15"/>
        <v>-0.3038709380055956</v>
      </c>
      <c r="E155" s="5">
        <f t="shared" si="16"/>
        <v>83.56529405313748</v>
      </c>
      <c r="F155" s="5">
        <f t="shared" si="17"/>
        <v>16.69260693171865</v>
      </c>
    </row>
    <row r="156" spans="1:6" ht="12.75">
      <c r="A156" s="5">
        <f t="shared" si="12"/>
        <v>44.399999999999935</v>
      </c>
      <c r="B156" s="5">
        <f t="shared" si="13"/>
        <v>0.6367683066170282</v>
      </c>
      <c r="C156" s="5">
        <f t="shared" si="14"/>
        <v>0.6107916002157667</v>
      </c>
      <c r="D156" s="5">
        <f t="shared" si="15"/>
        <v>-0.303164194139225</v>
      </c>
      <c r="E156" s="5">
        <f t="shared" si="16"/>
        <v>83.74853153320221</v>
      </c>
      <c r="F156" s="5">
        <f t="shared" si="17"/>
        <v>16.601657673476883</v>
      </c>
    </row>
    <row r="157" spans="1:6" ht="12.75">
      <c r="A157" s="5">
        <f t="shared" si="12"/>
        <v>44.69999999999993</v>
      </c>
      <c r="B157" s="5">
        <f t="shared" si="13"/>
        <v>0.6356552425630718</v>
      </c>
      <c r="C157" s="5">
        <f t="shared" si="14"/>
        <v>0.6037413370353049</v>
      </c>
      <c r="D157" s="5">
        <f t="shared" si="15"/>
        <v>-0.3024363469046927</v>
      </c>
      <c r="E157" s="5">
        <f t="shared" si="16"/>
        <v>83.9296539343128</v>
      </c>
      <c r="F157" s="5">
        <f t="shared" si="17"/>
        <v>16.510926769405476</v>
      </c>
    </row>
    <row r="158" spans="1:6" ht="12.75">
      <c r="A158" s="5">
        <f t="shared" si="12"/>
        <v>44.99999999999993</v>
      </c>
      <c r="B158" s="5">
        <f t="shared" si="13"/>
        <v>0.6345595135526999</v>
      </c>
      <c r="C158" s="5">
        <f t="shared" si="14"/>
        <v>0.5967702694563215</v>
      </c>
      <c r="D158" s="5">
        <f t="shared" si="15"/>
        <v>-0.3016880555153644</v>
      </c>
      <c r="E158" s="5">
        <f t="shared" si="16"/>
        <v>84.10868501514969</v>
      </c>
      <c r="F158" s="5">
        <f t="shared" si="17"/>
        <v>16.420420352750867</v>
      </c>
    </row>
    <row r="159" spans="1:6" ht="12.75">
      <c r="A159" s="5">
        <f t="shared" si="12"/>
        <v>45.299999999999926</v>
      </c>
      <c r="B159" s="5">
        <f t="shared" si="13"/>
        <v>0.6334808030607801</v>
      </c>
      <c r="C159" s="5">
        <f t="shared" si="14"/>
        <v>0.5898776415553799</v>
      </c>
      <c r="D159" s="5">
        <f t="shared" si="15"/>
        <v>-0.30091996405473354</v>
      </c>
      <c r="E159" s="5">
        <f t="shared" si="16"/>
        <v>84.2856483076163</v>
      </c>
      <c r="F159" s="5">
        <f t="shared" si="17"/>
        <v>16.330144363534448</v>
      </c>
    </row>
    <row r="160" spans="1:6" ht="12.75">
      <c r="A160" s="5">
        <f t="shared" si="12"/>
        <v>45.59999999999992</v>
      </c>
      <c r="B160" s="5">
        <f t="shared" si="13"/>
        <v>0.6324188015410641</v>
      </c>
      <c r="C160" s="5">
        <f t="shared" si="14"/>
        <v>0.5830626997407613</v>
      </c>
      <c r="D160" s="5">
        <f t="shared" si="15"/>
        <v>-0.3001327018077715</v>
      </c>
      <c r="E160" s="5">
        <f t="shared" si="16"/>
        <v>84.46056711753853</v>
      </c>
      <c r="F160" s="5">
        <f t="shared" si="17"/>
        <v>16.240104552992115</v>
      </c>
    </row>
    <row r="161" spans="1:6" ht="12.75">
      <c r="A161" s="5">
        <f t="shared" si="12"/>
        <v>45.89999999999992</v>
      </c>
      <c r="B161" s="5">
        <f t="shared" si="13"/>
        <v>0.6313732062398894</v>
      </c>
      <c r="C161" s="5">
        <f t="shared" si="14"/>
        <v>0.5763246929500347</v>
      </c>
      <c r="D161" s="5">
        <f t="shared" si="15"/>
        <v>-0.299326883584923</v>
      </c>
      <c r="E161" s="5">
        <f t="shared" si="16"/>
        <v>84.63346452542355</v>
      </c>
      <c r="F161" s="5">
        <f t="shared" si="17"/>
        <v>16.150306487916637</v>
      </c>
    </row>
    <row r="162" spans="1:6" ht="12.75">
      <c r="A162" s="5">
        <f t="shared" si="12"/>
        <v>46.19999999999992</v>
      </c>
      <c r="B162" s="5">
        <f t="shared" si="13"/>
        <v>0.630343721015759</v>
      </c>
      <c r="C162" s="5">
        <f t="shared" si="14"/>
        <v>0.5696628728375162</v>
      </c>
      <c r="D162" s="5">
        <f t="shared" si="15"/>
        <v>-0.2985031100389155</v>
      </c>
      <c r="E162" s="5">
        <f t="shared" si="16"/>
        <v>84.8043633872748</v>
      </c>
      <c r="F162" s="5">
        <f t="shared" si="17"/>
        <v>16.06075555490496</v>
      </c>
    </row>
    <row r="163" spans="1:6" ht="12.75">
      <c r="A163" s="5">
        <f t="shared" si="12"/>
        <v>46.499999999999915</v>
      </c>
      <c r="B163" s="5">
        <f t="shared" si="13"/>
        <v>0.629330056164589</v>
      </c>
      <c r="C163" s="5">
        <f t="shared" si="14"/>
        <v>0.5630764939520354</v>
      </c>
      <c r="D163" s="5">
        <f t="shared" si="15"/>
        <v>-0.29766196797454425</v>
      </c>
      <c r="E163" s="5">
        <f t="shared" si="16"/>
        <v>84.97328633546041</v>
      </c>
      <c r="F163" s="5">
        <f t="shared" si="17"/>
        <v>15.971456964512598</v>
      </c>
    </row>
    <row r="164" spans="1:6" ht="12.75">
      <c r="A164" s="5">
        <f t="shared" si="12"/>
        <v>46.79999999999991</v>
      </c>
      <c r="B164" s="5">
        <f t="shared" si="13"/>
        <v>0.6283319282504174</v>
      </c>
      <c r="C164" s="5">
        <f t="shared" si="14"/>
        <v>0.55656481390539</v>
      </c>
      <c r="D164" s="5">
        <f t="shared" si="15"/>
        <v>-0.296804030651592</v>
      </c>
      <c r="E164" s="5">
        <f t="shared" si="16"/>
        <v>85.14025577963203</v>
      </c>
      <c r="F164" s="5">
        <f t="shared" si="17"/>
        <v>15.88241575531712</v>
      </c>
    </row>
    <row r="165" spans="1:6" ht="12.75">
      <c r="A165" s="5">
        <f t="shared" si="12"/>
        <v>47.09999999999991</v>
      </c>
      <c r="B165" s="5">
        <f t="shared" si="13"/>
        <v>0.627349059941379</v>
      </c>
      <c r="C165" s="5">
        <f t="shared" si="14"/>
        <v>0.5501270935318576</v>
      </c>
      <c r="D165" s="5">
        <f t="shared" si="15"/>
        <v>-0.2959298580810389</v>
      </c>
      <c r="E165" s="5">
        <f t="shared" si="16"/>
        <v>85.30529390769159</v>
      </c>
      <c r="F165" s="5">
        <f t="shared" si="17"/>
        <v>15.793636797892809</v>
      </c>
    </row>
    <row r="166" spans="1:6" ht="12.75">
      <c r="A166" s="5">
        <f t="shared" si="12"/>
        <v>47.399999999999906</v>
      </c>
      <c r="B166" s="5">
        <f t="shared" si="13"/>
        <v>0.6263811798507598</v>
      </c>
      <c r="C166" s="5">
        <f t="shared" si="14"/>
        <v>0.54376259703914</v>
      </c>
      <c r="D166" s="5">
        <f t="shared" si="15"/>
        <v>-0.29503999731471675</v>
      </c>
      <c r="E166" s="5">
        <f t="shared" si="16"/>
        <v>85.46842268680334</v>
      </c>
      <c r="F166" s="5">
        <f t="shared" si="17"/>
        <v>15.705124798698394</v>
      </c>
    </row>
    <row r="167" spans="1:6" ht="12.75">
      <c r="A167" s="5">
        <f t="shared" si="12"/>
        <v>47.6999999999999</v>
      </c>
      <c r="B167" s="5">
        <f t="shared" si="13"/>
        <v>0.6254280223829474</v>
      </c>
      <c r="C167" s="5">
        <f t="shared" si="14"/>
        <v>0.5374705921510508</v>
      </c>
      <c r="D167" s="5">
        <f t="shared" si="15"/>
        <v>-0.2941349827285537</v>
      </c>
      <c r="E167" s="5">
        <f t="shared" si="16"/>
        <v>85.62966386444864</v>
      </c>
      <c r="F167" s="5">
        <f t="shared" si="17"/>
        <v>15.616884303879829</v>
      </c>
    </row>
    <row r="168" spans="1:6" ht="12.75">
      <c r="A168" s="5">
        <f t="shared" si="12"/>
        <v>47.9999999999999</v>
      </c>
      <c r="B168" s="5">
        <f t="shared" si="13"/>
        <v>0.6244893275841064</v>
      </c>
      <c r="C168" s="5">
        <f t="shared" si="14"/>
        <v>0.5312503502423125</v>
      </c>
      <c r="D168" s="5">
        <f t="shared" si="15"/>
        <v>-0.29321533629955654</v>
      </c>
      <c r="E168" s="5">
        <f t="shared" si="16"/>
        <v>85.78903896952134</v>
      </c>
      <c r="F168" s="5">
        <f t="shared" si="17"/>
        <v>15.528919702989961</v>
      </c>
    </row>
    <row r="169" spans="1:6" ht="12.75">
      <c r="A169" s="5">
        <f t="shared" si="12"/>
        <v>48.2999999999999</v>
      </c>
      <c r="B169" s="5">
        <f t="shared" si="13"/>
        <v>0.6235648409974113</v>
      </c>
      <c r="C169" s="5">
        <f t="shared" si="14"/>
        <v>0.5251011464657447</v>
      </c>
      <c r="D169" s="5">
        <f t="shared" si="15"/>
        <v>-0.29228156787667303</v>
      </c>
      <c r="E169" s="5">
        <f t="shared" si="16"/>
        <v>85.94656931346107</v>
      </c>
      <c r="F169" s="5">
        <f t="shared" si="17"/>
        <v>15.44123523262696</v>
      </c>
    </row>
    <row r="170" spans="1:6" ht="12.75">
      <c r="A170" s="5">
        <f t="shared" si="12"/>
        <v>48.599999999999895</v>
      </c>
      <c r="B170" s="5">
        <f t="shared" si="13"/>
        <v>0.6226543135226776</v>
      </c>
      <c r="C170" s="5">
        <f t="shared" si="14"/>
        <v>0.5190222598721785</v>
      </c>
      <c r="D170" s="5">
        <f t="shared" si="15"/>
        <v>-0.2913341754456719</v>
      </c>
      <c r="E170" s="5">
        <f t="shared" si="16"/>
        <v>86.10227599142273</v>
      </c>
      <c r="F170" s="5">
        <f t="shared" si="17"/>
        <v>15.353834979993259</v>
      </c>
    </row>
    <row r="171" spans="1:6" ht="12.75">
      <c r="A171" s="5">
        <f t="shared" si="12"/>
        <v>48.89999999999989</v>
      </c>
      <c r="B171" s="5">
        <f t="shared" si="13"/>
        <v>0.6217575012802369</v>
      </c>
      <c r="C171" s="5">
        <f t="shared" si="14"/>
        <v>0.5130129735233728</v>
      </c>
      <c r="D171" s="5">
        <f t="shared" si="15"/>
        <v>-0.2903736453881777</v>
      </c>
      <c r="E171" s="5">
        <f t="shared" si="16"/>
        <v>86.25617988347975</v>
      </c>
      <c r="F171" s="5">
        <f t="shared" si="17"/>
        <v>15.266722886376806</v>
      </c>
    </row>
    <row r="172" spans="1:6" ht="12.75">
      <c r="A172" s="5">
        <f t="shared" si="12"/>
        <v>49.19999999999989</v>
      </c>
      <c r="B172" s="5">
        <f t="shared" si="13"/>
        <v>0.6208741654789077</v>
      </c>
      <c r="C172" s="5">
        <f t="shared" si="14"/>
        <v>0.5070725745982134</v>
      </c>
      <c r="D172" s="5">
        <f t="shared" si="15"/>
        <v>-0.28940045273499326</v>
      </c>
      <c r="E172" s="5">
        <f t="shared" si="16"/>
        <v>86.4083016558592</v>
      </c>
      <c r="F172" s="5">
        <f t="shared" si="17"/>
        <v>15.179902750556309</v>
      </c>
    </row>
    <row r="173" spans="1:6" ht="12.75">
      <c r="A173" s="5">
        <f t="shared" si="12"/>
        <v>49.499999999999886</v>
      </c>
      <c r="B173" s="5">
        <f t="shared" si="13"/>
        <v>0.6200040722879232</v>
      </c>
      <c r="C173" s="5">
        <f t="shared" si="14"/>
        <v>0.501200354492469</v>
      </c>
      <c r="D173" s="5">
        <f t="shared" si="15"/>
        <v>-0.2884150614138375</v>
      </c>
      <c r="E173" s="5">
        <f t="shared" si="16"/>
        <v>86.55866176220695</v>
      </c>
      <c r="F173" s="5">
        <f t="shared" si="17"/>
        <v>15.093378232132158</v>
      </c>
    </row>
    <row r="174" spans="1:6" ht="12.75">
      <c r="A174" s="5">
        <f t="shared" si="12"/>
        <v>49.79999999999988</v>
      </c>
      <c r="B174" s="5">
        <f t="shared" si="13"/>
        <v>0.6191469927126756</v>
      </c>
      <c r="C174" s="5">
        <f t="shared" si="14"/>
        <v>0.49539560891237233</v>
      </c>
      <c r="D174" s="5">
        <f t="shared" si="15"/>
        <v>-0.2874179244916287</v>
      </c>
      <c r="E174" s="5">
        <f t="shared" si="16"/>
        <v>86.70728044488067</v>
      </c>
      <c r="F174" s="5">
        <f t="shared" si="17"/>
        <v>15.00715285478467</v>
      </c>
    </row>
    <row r="175" spans="1:6" ht="12.75">
      <c r="A175" s="5">
        <f t="shared" si="12"/>
        <v>50.09999999999988</v>
      </c>
      <c r="B175" s="5">
        <f t="shared" si="13"/>
        <v>0.6183027024741489</v>
      </c>
      <c r="C175" s="5">
        <f t="shared" si="14"/>
        <v>0.48965763796225215</v>
      </c>
      <c r="D175" s="5">
        <f t="shared" si="15"/>
        <v>-0.2864094844114336</v>
      </c>
      <c r="E175" s="5">
        <f t="shared" si="16"/>
        <v>86.85417773626934</v>
      </c>
      <c r="F175" s="5">
        <f t="shared" si="17"/>
        <v>14.921230009461238</v>
      </c>
    </row>
    <row r="176" spans="1:6" ht="12.75">
      <c r="A176" s="5">
        <f t="shared" si="12"/>
        <v>50.39999999999988</v>
      </c>
      <c r="B176" s="5">
        <f t="shared" si="13"/>
        <v>0.617470981891913</v>
      </c>
      <c r="C176" s="5">
        <f t="shared" si="14"/>
        <v>0.48398574622648294</v>
      </c>
      <c r="D176" s="5">
        <f t="shared" si="15"/>
        <v>-0.2853901732242065</v>
      </c>
      <c r="E176" s="5">
        <f t="shared" si="16"/>
        <v>86.99937346013728</v>
      </c>
      <c r="F176" s="5">
        <f t="shared" si="17"/>
        <v>14.835612957493977</v>
      </c>
    </row>
    <row r="177" spans="1:6" ht="12.75">
      <c r="A177" s="5">
        <f t="shared" si="12"/>
        <v>50.699999999999875</v>
      </c>
      <c r="B177" s="5">
        <f t="shared" si="13"/>
        <v>0.6166516157705582</v>
      </c>
      <c r="C177" s="5">
        <f t="shared" si="14"/>
        <v>0.4783792428459659</v>
      </c>
      <c r="D177" s="5">
        <f t="shared" si="15"/>
        <v>-0.2843604128154344</v>
      </c>
      <c r="E177" s="5">
        <f t="shared" si="16"/>
        <v>87.14288723299107</v>
      </c>
      <c r="F177" s="5">
        <f t="shared" si="17"/>
        <v>14.750304833649347</v>
      </c>
    </row>
    <row r="178" spans="1:6" ht="12.75">
      <c r="A178" s="5">
        <f t="shared" si="12"/>
        <v>50.99999999999987</v>
      </c>
      <c r="B178" s="5">
        <f t="shared" si="13"/>
        <v>0.6158443932894537</v>
      </c>
      <c r="C178" s="5">
        <f t="shared" si="14"/>
        <v>0.47283744158937235</v>
      </c>
      <c r="D178" s="5">
        <f t="shared" si="15"/>
        <v>-0.28332061512680345</v>
      </c>
      <c r="E178" s="5">
        <f t="shared" si="16"/>
        <v>87.28473846546788</v>
      </c>
      <c r="F178" s="5">
        <f t="shared" si="17"/>
        <v>14.665308649111306</v>
      </c>
    </row>
    <row r="179" spans="1:6" ht="12.75">
      <c r="A179" s="5">
        <f t="shared" si="12"/>
        <v>51.29999999999987</v>
      </c>
      <c r="B179" s="5">
        <f t="shared" si="13"/>
        <v>0.6150491078957183</v>
      </c>
      <c r="C179" s="5">
        <f t="shared" si="14"/>
        <v>0.4673596609193513</v>
      </c>
      <c r="D179" s="5">
        <f t="shared" si="15"/>
        <v>-0.28227118237300186</v>
      </c>
      <c r="E179" s="5">
        <f t="shared" si="16"/>
        <v>87.42494636374369</v>
      </c>
      <c r="F179" s="5">
        <f t="shared" si="17"/>
        <v>14.580627294399406</v>
      </c>
    </row>
    <row r="180" spans="1:6" ht="12.75">
      <c r="A180" s="5">
        <f t="shared" si="12"/>
        <v>51.599999999999866</v>
      </c>
      <c r="B180" s="5">
        <f t="shared" si="13"/>
        <v>0.6142655572002939</v>
      </c>
      <c r="C180" s="5">
        <f t="shared" si="14"/>
        <v>0.461945224053923</v>
      </c>
      <c r="D180" s="5">
        <f t="shared" si="15"/>
        <v>-0.28121250725376706</v>
      </c>
      <c r="E180" s="5">
        <f t="shared" si="16"/>
        <v>87.56352993095986</v>
      </c>
      <c r="F180" s="5">
        <f t="shared" si="17"/>
        <v>14.496263542223275</v>
      </c>
    </row>
    <row r="181" spans="1:6" ht="12.75">
      <c r="A181" s="5">
        <f t="shared" si="12"/>
        <v>51.899999999999864</v>
      </c>
      <c r="B181" s="5">
        <f t="shared" si="13"/>
        <v>0.6134935428770201</v>
      </c>
      <c r="C181" s="5">
        <f t="shared" si="14"/>
        <v>0.4565934590232388</v>
      </c>
      <c r="D181" s="5">
        <f t="shared" si="15"/>
        <v>-0.2801449731612869</v>
      </c>
      <c r="E181" s="5">
        <f t="shared" si="16"/>
        <v>87.70050796866683</v>
      </c>
      <c r="F181" s="5">
        <f t="shared" si="17"/>
        <v>14.41222005027489</v>
      </c>
    </row>
    <row r="182" spans="1:6" ht="12.75">
      <c r="A182" s="5">
        <f t="shared" si="12"/>
        <v>52.19999999999986</v>
      </c>
      <c r="B182" s="5">
        <f t="shared" si="13"/>
        <v>0.6127328705646098</v>
      </c>
      <c r="C182" s="5">
        <f t="shared" si="14"/>
        <v>0.451303698721909</v>
      </c>
      <c r="D182" s="5">
        <f t="shared" si="15"/>
        <v>-0.2790689543830566</v>
      </c>
      <c r="E182" s="5">
        <f t="shared" si="16"/>
        <v>87.8358990782834</v>
      </c>
      <c r="F182" s="5">
        <f t="shared" si="17"/>
        <v>14.328499363959972</v>
      </c>
    </row>
    <row r="183" spans="1:6" ht="12.75">
      <c r="A183" s="5">
        <f t="shared" si="12"/>
        <v>52.49999999999986</v>
      </c>
      <c r="B183" s="5">
        <f t="shared" si="13"/>
        <v>0.6119833497714274</v>
      </c>
      <c r="C183" s="5">
        <f t="shared" si="14"/>
        <v>0.4460752809570696</v>
      </c>
      <c r="D183" s="5">
        <f t="shared" si="15"/>
        <v>-0.27798481630029903</v>
      </c>
      <c r="E183" s="5">
        <f t="shared" si="16"/>
        <v>87.96972166257052</v>
      </c>
      <c r="F183" s="5">
        <f t="shared" si="17"/>
        <v>14.245103919069882</v>
      </c>
    </row>
    <row r="184" spans="1:6" ht="12.75">
      <c r="A184" s="5">
        <f t="shared" si="12"/>
        <v>52.799999999999855</v>
      </c>
      <c r="B184" s="5">
        <f t="shared" si="13"/>
        <v>0.6112447937829807</v>
      </c>
      <c r="C184" s="5">
        <f t="shared" si="14"/>
        <v>0.44090754849238945</v>
      </c>
      <c r="D184" s="5">
        <f t="shared" si="15"/>
        <v>-0.2768929155820442</v>
      </c>
      <c r="E184" s="5">
        <f t="shared" si="16"/>
        <v>88.10199392711824</v>
      </c>
      <c r="F184" s="5">
        <f t="shared" si="17"/>
        <v>14.162036044395268</v>
      </c>
    </row>
    <row r="185" spans="1:6" ht="12.75">
      <c r="A185" s="5">
        <f t="shared" si="12"/>
        <v>53.09999999999985</v>
      </c>
      <c r="B185" s="5">
        <f t="shared" si="13"/>
        <v>0.6105170195720332</v>
      </c>
      <c r="C185" s="5">
        <f t="shared" si="14"/>
        <v>0.43579984908813874</v>
      </c>
      <c r="D185" s="5">
        <f t="shared" si="15"/>
        <v>-0.2757936003749682</v>
      </c>
      <c r="E185" s="5">
        <f t="shared" si="16"/>
        <v>88.23273388184468</v>
      </c>
      <c r="F185" s="5">
        <f t="shared" si="17"/>
        <v>14.079297964282778</v>
      </c>
    </row>
    <row r="186" spans="1:6" ht="12.75">
      <c r="A186" s="5">
        <f t="shared" si="12"/>
        <v>53.39999999999985</v>
      </c>
      <c r="B186" s="5">
        <f t="shared" si="13"/>
        <v>0.6097998477112561</v>
      </c>
      <c r="C186" s="5">
        <f t="shared" si="14"/>
        <v>0.4307515355375431</v>
      </c>
      <c r="D186" s="5">
        <f t="shared" si="15"/>
        <v>-0.2746872104890872</v>
      </c>
      <c r="E186" s="5">
        <f t="shared" si="16"/>
        <v>88.36195934250594</v>
      </c>
      <c r="F186" s="5">
        <f t="shared" si="17"/>
        <v>13.996891801136051</v>
      </c>
    </row>
    <row r="187" spans="1:6" ht="12.75">
      <c r="A187" s="5">
        <f t="shared" si="12"/>
        <v>53.69999999999985</v>
      </c>
      <c r="B187" s="5">
        <f t="shared" si="13"/>
        <v>0.6090931022883314</v>
      </c>
      <c r="C187" s="5">
        <f t="shared" si="14"/>
        <v>0.42576196569951374</v>
      </c>
      <c r="D187" s="5">
        <f t="shared" si="15"/>
        <v>-0.2735740775793992</v>
      </c>
      <c r="E187" s="5">
        <f t="shared" si="16"/>
        <v>88.4896879322158</v>
      </c>
      <c r="F187" s="5">
        <f t="shared" si="17"/>
        <v>13.914819577862232</v>
      </c>
    </row>
    <row r="188" spans="1:6" ht="12.75">
      <c r="A188" s="5">
        <f t="shared" si="12"/>
        <v>53.999999999999844</v>
      </c>
      <c r="B188" s="5">
        <f t="shared" si="13"/>
        <v>0.6083966108234319</v>
      </c>
      <c r="C188" s="5">
        <f t="shared" si="14"/>
        <v>0.4208305025279637</v>
      </c>
      <c r="D188" s="5">
        <f t="shared" si="15"/>
        <v>-0.27245452532356573</v>
      </c>
      <c r="E188" s="5">
        <f t="shared" si="16"/>
        <v>88.61593708297418</v>
      </c>
      <c r="F188" s="5">
        <f t="shared" si="17"/>
        <v>13.833083220265163</v>
      </c>
    </row>
    <row r="189" spans="1:6" ht="12.75">
      <c r="A189" s="5">
        <f t="shared" si="12"/>
        <v>54.29999999999984</v>
      </c>
      <c r="B189" s="5">
        <f t="shared" si="13"/>
        <v>0.6077102041889985</v>
      </c>
      <c r="C189" s="5">
        <f t="shared" si="14"/>
        <v>0.41595651409781453</v>
      </c>
      <c r="D189" s="5">
        <f t="shared" si="15"/>
        <v>-0.2713288695957206</v>
      </c>
      <c r="E189" s="5">
        <f t="shared" si="16"/>
        <v>88.74072403720353</v>
      </c>
      <c r="F189" s="5">
        <f t="shared" si="17"/>
        <v>13.751684559386447</v>
      </c>
    </row>
    <row r="190" spans="1:6" ht="12.75">
      <c r="A190" s="5">
        <f t="shared" si="12"/>
        <v>54.59999999999984</v>
      </c>
      <c r="B190" s="5">
        <f t="shared" si="13"/>
        <v>0.6070337165317401</v>
      </c>
      <c r="C190" s="5">
        <f t="shared" si="14"/>
        <v>0.4111393736278455</v>
      </c>
      <c r="D190" s="5">
        <f t="shared" si="15"/>
        <v>-0.2701974186364974</v>
      </c>
      <c r="E190" s="5">
        <f t="shared" si="16"/>
        <v>88.86406584929189</v>
      </c>
      <c r="F190" s="5">
        <f t="shared" si="17"/>
        <v>13.670625333795499</v>
      </c>
    </row>
    <row r="191" spans="1:6" ht="12.75">
      <c r="A191" s="5">
        <f t="shared" si="12"/>
        <v>54.899999999999835</v>
      </c>
      <c r="B191" s="5">
        <f t="shared" si="13"/>
        <v>0.6063669851967892</v>
      </c>
      <c r="C191" s="5">
        <f t="shared" si="14"/>
        <v>0.4063784595005302</v>
      </c>
      <c r="D191" s="5">
        <f t="shared" si="15"/>
        <v>-0.26906047321935367</v>
      </c>
      <c r="E191" s="5">
        <f t="shared" si="16"/>
        <v>88.98597938714205</v>
      </c>
      <c r="F191" s="5">
        <f t="shared" si="17"/>
        <v>13.589907191829694</v>
      </c>
    </row>
    <row r="192" spans="1:6" ht="12.75">
      <c r="A192" s="5">
        <f t="shared" si="12"/>
        <v>55.19999999999983</v>
      </c>
      <c r="B192" s="5">
        <f t="shared" si="13"/>
        <v>0.6057098506539385</v>
      </c>
      <c r="C192" s="5">
        <f t="shared" si="14"/>
        <v>0.40167315527896363</v>
      </c>
      <c r="D192" s="5">
        <f t="shared" si="15"/>
        <v>-0.2679183268132823</v>
      </c>
      <c r="E192" s="5">
        <f t="shared" si="16"/>
        <v>89.10648133372574</v>
      </c>
      <c r="F192" s="5">
        <f t="shared" si="17"/>
        <v>13.509531693785709</v>
      </c>
    </row>
    <row r="193" spans="1:6" ht="12.75">
      <c r="A193" s="5">
        <f t="shared" si="12"/>
        <v>55.49999999999983</v>
      </c>
      <c r="B193" s="5">
        <f t="shared" si="13"/>
        <v>0.605062156425897</v>
      </c>
      <c r="C193" s="5">
        <f t="shared" si="14"/>
        <v>0.39702284972103463</v>
      </c>
      <c r="D193" s="5">
        <f t="shared" si="15"/>
        <v>-0.2667712657419864</v>
      </c>
      <c r="E193" s="5">
        <f t="shared" si="16"/>
        <v>89.22558818864205</v>
      </c>
      <c r="F193" s="5">
        <f t="shared" si="17"/>
        <v>13.429500314063112</v>
      </c>
    </row>
    <row r="194" spans="1:6" ht="12.75">
      <c r="A194" s="5">
        <f t="shared" si="12"/>
        <v>55.79999999999983</v>
      </c>
      <c r="B194" s="5">
        <f t="shared" si="13"/>
        <v>0.6044237490185005</v>
      </c>
      <c r="C194" s="5">
        <f t="shared" si="14"/>
        <v>0.39242693679093055</v>
      </c>
      <c r="D194" s="5">
        <f t="shared" si="15"/>
        <v>-0.26561956933959785</v>
      </c>
      <c r="E194" s="5">
        <f t="shared" si="16"/>
        <v>89.34331626967933</v>
      </c>
      <c r="F194" s="5">
        <f t="shared" si="17"/>
        <v>13.349814443261232</v>
      </c>
    </row>
    <row r="195" spans="1:6" ht="12.75">
      <c r="A195" s="5">
        <f t="shared" si="12"/>
        <v>56.099999999999824</v>
      </c>
      <c r="B195" s="5">
        <f t="shared" si="13"/>
        <v>0.6037944778528126</v>
      </c>
      <c r="C195" s="5">
        <f t="shared" si="14"/>
        <v>0.3878848156681194</v>
      </c>
      <c r="D195" s="5">
        <f t="shared" si="15"/>
        <v>-0.2644635101030191</v>
      </c>
      <c r="E195" s="5">
        <f t="shared" si="16"/>
        <v>89.45968171437977</v>
      </c>
      <c r="F195" s="5">
        <f t="shared" si="17"/>
        <v>13.270475390230327</v>
      </c>
    </row>
    <row r="196" spans="1:6" ht="12.75">
      <c r="A196" s="5">
        <f t="shared" si="12"/>
        <v>56.39999999999982</v>
      </c>
      <c r="B196" s="5">
        <f t="shared" si="13"/>
        <v>0.6031741951990628</v>
      </c>
      <c r="C196" s="5">
        <f t="shared" si="14"/>
        <v>0.38339589075390723</v>
      </c>
      <c r="D196" s="5">
        <f t="shared" si="15"/>
        <v>-0.26330335384095904</v>
      </c>
      <c r="E196" s="5">
        <f t="shared" si="16"/>
        <v>89.57470048160594</v>
      </c>
      <c r="F196" s="5">
        <f t="shared" si="17"/>
        <v>13.19148438407804</v>
      </c>
    </row>
    <row r="197" spans="1:6" ht="12.75">
      <c r="A197" s="5">
        <f t="shared" si="12"/>
        <v>56.69999999999982</v>
      </c>
      <c r="B197" s="5">
        <f t="shared" si="13"/>
        <v>0.6025627561123549</v>
      </c>
      <c r="C197" s="5">
        <f t="shared" si="14"/>
        <v>0.37895957167565086</v>
      </c>
      <c r="D197" s="5">
        <f t="shared" si="15"/>
        <v>-0.26213935981974434</v>
      </c>
      <c r="E197" s="5">
        <f t="shared" si="16"/>
        <v>89.68838835310864</v>
      </c>
      <c r="F197" s="5">
        <f t="shared" si="17"/>
        <v>13.112842576132117</v>
      </c>
    </row>
    <row r="198" spans="1:6" ht="12.75">
      <c r="A198" s="5">
        <f t="shared" si="12"/>
        <v>56.999999999999815</v>
      </c>
      <c r="B198" s="5">
        <f t="shared" si="13"/>
        <v>0.601960018370102</v>
      </c>
      <c r="C198" s="5">
        <f t="shared" si="14"/>
        <v>0.3745752732887979</v>
      </c>
      <c r="D198" s="5">
        <f t="shared" si="15"/>
        <v>-0.26097178090596856</v>
      </c>
      <c r="E198" s="5">
        <f t="shared" si="16"/>
        <v>89.80076093509527</v>
      </c>
      <c r="F198" s="5">
        <f t="shared" si="17"/>
        <v>13.034551041860325</v>
      </c>
    </row>
    <row r="199" spans="1:6" ht="12.75">
      <c r="A199" s="5">
        <f t="shared" si="12"/>
        <v>57.29999999999981</v>
      </c>
      <c r="B199" s="5">
        <f t="shared" si="13"/>
        <v>0.6013658424111245</v>
      </c>
      <c r="C199" s="5">
        <f t="shared" si="14"/>
        <v>0.37024241567675986</v>
      </c>
      <c r="D199" s="5">
        <f t="shared" si="15"/>
        <v>-0.2598008637060596</v>
      </c>
      <c r="E199" s="5">
        <f t="shared" si="16"/>
        <v>89.91183365979829</v>
      </c>
      <c r="F199" s="5">
        <f t="shared" si="17"/>
        <v>12.956610782748507</v>
      </c>
    </row>
    <row r="200" spans="1:6" ht="12.75">
      <c r="A200" s="5">
        <f t="shared" si="12"/>
        <v>57.59999999999981</v>
      </c>
      <c r="B200" s="5">
        <f t="shared" si="13"/>
        <v>0.6007800912763648</v>
      </c>
      <c r="C200" s="5">
        <f t="shared" si="14"/>
        <v>0.3659604241487866</v>
      </c>
      <c r="D200" s="5">
        <f t="shared" si="15"/>
        <v>-0.2586268487028264</v>
      </c>
      <c r="E200" s="5">
        <f t="shared" si="16"/>
        <v>90.02162178704293</v>
      </c>
      <c r="F200" s="5">
        <f t="shared" si="17"/>
        <v>12.87902272813766</v>
      </c>
    </row>
    <row r="201" spans="1:6" ht="12.75">
      <c r="A201" s="5">
        <f t="shared" si="12"/>
        <v>57.89999999999981</v>
      </c>
      <c r="B201" s="5">
        <f t="shared" si="13"/>
        <v>0.6002026305511712</v>
      </c>
      <c r="C201" s="5">
        <f t="shared" si="14"/>
        <v>0.36172872923591637</v>
      </c>
      <c r="D201" s="5">
        <f t="shared" si="15"/>
        <v>-0.2574499703890558</v>
      </c>
      <c r="E201" s="5">
        <f t="shared" si="16"/>
        <v>90.1301404058137</v>
      </c>
      <c r="F201" s="5">
        <f t="shared" si="17"/>
        <v>12.801787737020943</v>
      </c>
    </row>
    <row r="202" spans="1:6" ht="12.75">
      <c r="A202" s="5">
        <f aca="true" t="shared" si="18" ref="A202:A265">A201+DT_ex</f>
        <v>58.199999999999804</v>
      </c>
      <c r="B202" s="5">
        <f aca="true" t="shared" si="19" ref="B202:B265">I_ex/(1+K1_ex*E201+K2_ex*F201)</f>
        <v>0.5996333283090963</v>
      </c>
      <c r="C202" s="5">
        <f aca="true" t="shared" si="20" ref="C202:C265">K5_ex*B202*E201-K3_ex*E201</f>
        <v>0.3575467666850569</v>
      </c>
      <c r="D202" s="5">
        <f aca="true" t="shared" si="21" ref="D202:D265">K6_ex*B202*F201-K4_ex*F201</f>
        <v>-0.25627045739822507</v>
      </c>
      <c r="E202" s="5">
        <f aca="true" t="shared" si="22" ref="E202:E265">E201+C202*DT_ex</f>
        <v>90.23740443581923</v>
      </c>
      <c r="F202" s="5">
        <f aca="true" t="shared" si="23" ref="F202:F265">F201+D202*DT_ex</f>
        <v>12.724906599801475</v>
      </c>
    </row>
    <row r="203" spans="1:6" ht="12.75">
      <c r="A203" s="5">
        <f t="shared" si="18"/>
        <v>58.4999999999998</v>
      </c>
      <c r="B203" s="5">
        <f t="shared" si="19"/>
        <v>0.5990720550571697</v>
      </c>
      <c r="C203" s="5">
        <f t="shared" si="20"/>
        <v>0.35341397745131786</v>
      </c>
      <c r="D203" s="5">
        <f t="shared" si="21"/>
        <v>-0.25508853263239323</v>
      </c>
      <c r="E203" s="5">
        <f t="shared" si="22"/>
        <v>90.34342862905463</v>
      </c>
      <c r="F203" s="5">
        <f t="shared" si="23"/>
        <v>12.648380040011757</v>
      </c>
    </row>
    <row r="204" spans="1:6" ht="12.75">
      <c r="A204" s="5">
        <f t="shared" si="18"/>
        <v>58.7999999999998</v>
      </c>
      <c r="B204" s="5">
        <f t="shared" si="19"/>
        <v>0.5985186836825968</v>
      </c>
      <c r="C204" s="5">
        <f t="shared" si="20"/>
        <v>0.3493298076886644</v>
      </c>
      <c r="D204" s="5">
        <f t="shared" si="21"/>
        <v>-0.2539044133873345</v>
      </c>
      <c r="E204" s="5">
        <f t="shared" si="22"/>
        <v>90.44822757136123</v>
      </c>
      <c r="F204" s="5">
        <f t="shared" si="23"/>
        <v>12.572208715995556</v>
      </c>
    </row>
    <row r="205" spans="1:6" ht="12.75">
      <c r="A205" s="5">
        <f t="shared" si="18"/>
        <v>59.099999999999795</v>
      </c>
      <c r="B205" s="5">
        <f t="shared" si="19"/>
        <v>0.5979730894008438</v>
      </c>
      <c r="C205" s="5">
        <f t="shared" si="20"/>
        <v>0.3452937087389705</v>
      </c>
      <c r="D205" s="5">
        <f t="shared" si="21"/>
        <v>-0.25271831147497387</v>
      </c>
      <c r="E205" s="5">
        <f t="shared" si="22"/>
        <v>90.55181568398292</v>
      </c>
      <c r="F205" s="5">
        <f t="shared" si="23"/>
        <v>12.496393222553063</v>
      </c>
    </row>
    <row r="206" spans="1:6" ht="12.75">
      <c r="A206" s="5">
        <f t="shared" si="18"/>
        <v>59.39999999999979</v>
      </c>
      <c r="B206" s="5">
        <f t="shared" si="19"/>
        <v>0.5974351497050624</v>
      </c>
      <c r="C206" s="5">
        <f t="shared" si="20"/>
        <v>0.34130513711952926</v>
      </c>
      <c r="D206" s="5">
        <f t="shared" si="21"/>
        <v>-0.25153043334318737</v>
      </c>
      <c r="E206" s="5">
        <f t="shared" si="22"/>
        <v>90.65420722511878</v>
      </c>
      <c r="F206" s="5">
        <f t="shared" si="23"/>
        <v>12.420934092550107</v>
      </c>
    </row>
    <row r="207" spans="1:6" ht="12.75">
      <c r="A207" s="5">
        <f t="shared" si="18"/>
        <v>59.69999999999979</v>
      </c>
      <c r="B207" s="5">
        <f t="shared" si="19"/>
        <v>0.5969047443168198</v>
      </c>
      <c r="C207" s="5">
        <f t="shared" si="20"/>
        <v>0.33736355450914157</v>
      </c>
      <c r="D207" s="5">
        <f t="shared" si="21"/>
        <v>-0.2503409801930208</v>
      </c>
      <c r="E207" s="5">
        <f t="shared" si="22"/>
        <v>90.75541629147152</v>
      </c>
      <c r="F207" s="5">
        <f t="shared" si="23"/>
        <v>12.3458317984922</v>
      </c>
    </row>
    <row r="208" spans="1:6" ht="12.75">
      <c r="A208" s="5">
        <f t="shared" si="18"/>
        <v>59.99999999999979</v>
      </c>
      <c r="B208" s="5">
        <f t="shared" si="19"/>
        <v>0.5963817551380903</v>
      </c>
      <c r="C208" s="5">
        <f t="shared" si="20"/>
        <v>0.33346842773279306</v>
      </c>
      <c r="D208" s="5">
        <f t="shared" si="21"/>
        <v>-0.2491501480933888</v>
      </c>
      <c r="E208" s="5">
        <f t="shared" si="22"/>
        <v>90.85545681979136</v>
      </c>
      <c r="F208" s="5">
        <f t="shared" si="23"/>
        <v>12.271086754064184</v>
      </c>
    </row>
    <row r="209" spans="1:6" ht="12.75">
      <c r="A209" s="5">
        <f t="shared" si="18"/>
        <v>60.299999999999784</v>
      </c>
      <c r="B209" s="5">
        <f t="shared" si="19"/>
        <v>0.595866066204472</v>
      </c>
      <c r="C209" s="5">
        <f t="shared" si="20"/>
        <v>0.3296192287450097</v>
      </c>
      <c r="D209" s="5">
        <f t="shared" si="21"/>
        <v>-0.24795812809330775</v>
      </c>
      <c r="E209" s="5">
        <f t="shared" si="22"/>
        <v>90.95434258841486</v>
      </c>
      <c r="F209" s="5">
        <f t="shared" si="23"/>
        <v>12.196699315636192</v>
      </c>
    </row>
    <row r="210" spans="1:6" ht="12.75">
      <c r="A210" s="5">
        <f t="shared" si="18"/>
        <v>60.59999999999978</v>
      </c>
      <c r="B210" s="5">
        <f t="shared" si="19"/>
        <v>0.595357563639596</v>
      </c>
      <c r="C210" s="5">
        <f t="shared" si="20"/>
        <v>0.32581543461199924</v>
      </c>
      <c r="D210" s="5">
        <f t="shared" si="21"/>
        <v>-0.24676510633171506</v>
      </c>
      <c r="E210" s="5">
        <f t="shared" si="22"/>
        <v>91.05208721879846</v>
      </c>
      <c r="F210" s="5">
        <f t="shared" si="23"/>
        <v>12.122669783736677</v>
      </c>
    </row>
    <row r="211" spans="1:6" ht="12.75">
      <c r="A211" s="5">
        <f t="shared" si="18"/>
        <v>60.89999999999978</v>
      </c>
      <c r="B211" s="5">
        <f t="shared" si="19"/>
        <v>0.5948561356106868</v>
      </c>
      <c r="C211" s="5">
        <f t="shared" si="20"/>
        <v>0.3220565274925544</v>
      </c>
      <c r="D211" s="5">
        <f t="shared" si="21"/>
        <v>-0.2455712641449319</v>
      </c>
      <c r="E211" s="5">
        <f t="shared" si="22"/>
        <v>91.14870417704623</v>
      </c>
      <c r="F211" s="5">
        <f t="shared" si="23"/>
        <v>12.048998404493197</v>
      </c>
    </row>
    <row r="212" spans="1:6" ht="12.75">
      <c r="A212" s="5">
        <f t="shared" si="18"/>
        <v>61.199999999999775</v>
      </c>
      <c r="B212" s="5">
        <f t="shared" si="19"/>
        <v>0.5943616722852454</v>
      </c>
      <c r="C212" s="5">
        <f t="shared" si="20"/>
        <v>0.31834199461786117</v>
      </c>
      <c r="D212" s="5">
        <f t="shared" si="21"/>
        <v>-0.24437677817181835</v>
      </c>
      <c r="E212" s="5">
        <f t="shared" si="22"/>
        <v>91.24420677543158</v>
      </c>
      <c r="F212" s="5">
        <f t="shared" si="23"/>
        <v>11.975685371041651</v>
      </c>
    </row>
    <row r="213" spans="1:6" ht="12.75">
      <c r="A213" s="5">
        <f t="shared" si="18"/>
        <v>61.49999999999977</v>
      </c>
      <c r="B213" s="5">
        <f t="shared" si="19"/>
        <v>0.5938740657888187</v>
      </c>
      <c r="C213" s="5">
        <f t="shared" si="20"/>
        <v>0.3146713282702134</v>
      </c>
      <c r="D213" s="5">
        <f t="shared" si="21"/>
        <v>-0.24318182045667336</v>
      </c>
      <c r="E213" s="5">
        <f t="shared" si="22"/>
        <v>91.33860817391265</v>
      </c>
      <c r="F213" s="5">
        <f t="shared" si="23"/>
        <v>11.90273082490465</v>
      </c>
    </row>
    <row r="214" spans="1:6" ht="12.75">
      <c r="A214" s="5">
        <f t="shared" si="18"/>
        <v>61.79999999999977</v>
      </c>
      <c r="B214" s="5">
        <f t="shared" si="19"/>
        <v>0.593393210163826</v>
      </c>
      <c r="C214" s="5">
        <f t="shared" si="20"/>
        <v>0.31104402576071877</v>
      </c>
      <c r="D214" s="5">
        <f t="shared" si="21"/>
        <v>-0.2419865585499278</v>
      </c>
      <c r="E214" s="5">
        <f t="shared" si="22"/>
        <v>91.43192138164086</v>
      </c>
      <c r="F214" s="5">
        <f t="shared" si="23"/>
        <v>11.83013485733967</v>
      </c>
    </row>
    <row r="215" spans="1:6" ht="12.75">
      <c r="A215" s="5">
        <f t="shared" si="18"/>
        <v>62.09999999999977</v>
      </c>
      <c r="B215" s="5">
        <f t="shared" si="19"/>
        <v>0.5929190013294099</v>
      </c>
      <c r="C215" s="5">
        <f t="shared" si="20"/>
        <v>0.30745958940603746</v>
      </c>
      <c r="D215" s="5">
        <f t="shared" si="21"/>
        <v>-0.24079115560667963</v>
      </c>
      <c r="E215" s="5">
        <f t="shared" si="22"/>
        <v>91.52415925846267</v>
      </c>
      <c r="F215" s="5">
        <f t="shared" si="23"/>
        <v>11.757897510657667</v>
      </c>
    </row>
    <row r="216" spans="1:6" ht="12.75">
      <c r="A216" s="5">
        <f t="shared" si="18"/>
        <v>62.399999999999764</v>
      </c>
      <c r="B216" s="5">
        <f t="shared" si="19"/>
        <v>0.592451337042283</v>
      </c>
      <c r="C216" s="5">
        <f t="shared" si="20"/>
        <v>0.30391752650420667</v>
      </c>
      <c r="D216" s="5">
        <f t="shared" si="21"/>
        <v>-0.23959577048312003</v>
      </c>
      <c r="E216" s="5">
        <f t="shared" si="22"/>
        <v>91.61533451641394</v>
      </c>
      <c r="F216" s="5">
        <f t="shared" si="23"/>
        <v>11.68601877951273</v>
      </c>
    </row>
    <row r="217" spans="1:6" ht="12.75">
      <c r="A217" s="5">
        <f t="shared" si="18"/>
        <v>62.69999999999976</v>
      </c>
      <c r="B217" s="5">
        <f t="shared" si="19"/>
        <v>0.5919901168585425</v>
      </c>
      <c r="C217" s="5">
        <f t="shared" si="20"/>
        <v>0.3004173493096003</v>
      </c>
      <c r="D217" s="5">
        <f t="shared" si="21"/>
        <v>-0.23840055783089326</v>
      </c>
      <c r="E217" s="5">
        <f t="shared" si="22"/>
        <v>91.70545972120682</v>
      </c>
      <c r="F217" s="5">
        <f t="shared" si="23"/>
        <v>11.614498612163462</v>
      </c>
    </row>
    <row r="218" spans="1:6" ht="12.75">
      <c r="A218" s="5">
        <f t="shared" si="18"/>
        <v>62.99999999999976</v>
      </c>
      <c r="B218" s="5">
        <f t="shared" si="19"/>
        <v>0.5915352420964233</v>
      </c>
      <c r="C218" s="5">
        <f t="shared" si="20"/>
        <v>0.2969585750070802</v>
      </c>
      <c r="D218" s="5">
        <f t="shared" si="21"/>
        <v>-0.23720566818943878</v>
      </c>
      <c r="E218" s="5">
        <f t="shared" si="22"/>
        <v>91.79454729370894</v>
      </c>
      <c r="F218" s="5">
        <f t="shared" si="23"/>
        <v>11.54333691170663</v>
      </c>
    </row>
    <row r="219" spans="1:6" ht="12.75">
      <c r="A219" s="5">
        <f t="shared" si="18"/>
        <v>63.299999999999756</v>
      </c>
      <c r="B219" s="5">
        <f t="shared" si="19"/>
        <v>0.5910866157999625</v>
      </c>
      <c r="C219" s="5">
        <f t="shared" si="20"/>
        <v>0.29354072568535816</v>
      </c>
      <c r="D219" s="5">
        <f t="shared" si="21"/>
        <v>-0.23601124807635837</v>
      </c>
      <c r="E219" s="5">
        <f t="shared" si="22"/>
        <v>91.88260951141456</v>
      </c>
      <c r="F219" s="5">
        <f t="shared" si="23"/>
        <v>11.472533537283724</v>
      </c>
    </row>
    <row r="220" spans="1:6" ht="12.75">
      <c r="A220" s="5">
        <f t="shared" si="18"/>
        <v>63.59999999999975</v>
      </c>
      <c r="B220" s="5">
        <f t="shared" si="19"/>
        <v>0.5906441427035527</v>
      </c>
      <c r="C220" s="5">
        <f t="shared" si="20"/>
        <v>0.2901633283096503</v>
      </c>
      <c r="D220" s="5">
        <f t="shared" si="21"/>
        <v>-0.2348174400758511</v>
      </c>
      <c r="E220" s="5">
        <f t="shared" si="22"/>
        <v>91.96965850990745</v>
      </c>
      <c r="F220" s="5">
        <f t="shared" si="23"/>
        <v>11.402088305260968</v>
      </c>
    </row>
    <row r="221" spans="1:6" ht="12.75">
      <c r="A221" s="5">
        <f t="shared" si="18"/>
        <v>63.89999999999975</v>
      </c>
      <c r="B221" s="5">
        <f t="shared" si="19"/>
        <v>0.5902077291973542</v>
      </c>
      <c r="C221" s="5">
        <f t="shared" si="20"/>
        <v>0.28682591469363494</v>
      </c>
      <c r="D221" s="5">
        <f t="shared" si="21"/>
        <v>-0.23362438292525917</v>
      </c>
      <c r="E221" s="5">
        <f t="shared" si="22"/>
        <v>92.05570628431553</v>
      </c>
      <c r="F221" s="5">
        <f t="shared" si="23"/>
        <v>11.33200099038339</v>
      </c>
    </row>
    <row r="222" spans="1:6" ht="12.75">
      <c r="A222" s="5">
        <f t="shared" si="18"/>
        <v>64.19999999999975</v>
      </c>
      <c r="B222" s="5">
        <f t="shared" si="19"/>
        <v>0.5897772832935455</v>
      </c>
      <c r="C222" s="5">
        <f t="shared" si="20"/>
        <v>0.2835280214707634</v>
      </c>
      <c r="D222" s="5">
        <f t="shared" si="21"/>
        <v>-0.2324322115997654</v>
      </c>
      <c r="E222" s="5">
        <f t="shared" si="22"/>
        <v>92.14076469075677</v>
      </c>
      <c r="F222" s="5">
        <f t="shared" si="23"/>
        <v>11.262271326903461</v>
      </c>
    </row>
    <row r="223" spans="1:6" ht="12.75">
      <c r="A223" s="5">
        <f t="shared" si="18"/>
        <v>64.49999999999974</v>
      </c>
      <c r="B223" s="5">
        <f t="shared" si="19"/>
        <v>0.5893527145933862</v>
      </c>
      <c r="C223" s="5">
        <f t="shared" si="20"/>
        <v>0.2802691900649741</v>
      </c>
      <c r="D223" s="5">
        <f t="shared" si="21"/>
        <v>-0.2312410573952824</v>
      </c>
      <c r="E223" s="5">
        <f t="shared" si="22"/>
        <v>92.22484544777626</v>
      </c>
      <c r="F223" s="5">
        <f t="shared" si="23"/>
        <v>11.192899009684876</v>
      </c>
    </row>
    <row r="224" spans="1:6" ht="12.75">
      <c r="A224" s="5">
        <f t="shared" si="18"/>
        <v>64.79999999999974</v>
      </c>
      <c r="B224" s="5">
        <f t="shared" si="19"/>
        <v>0.5889339342550727</v>
      </c>
      <c r="C224" s="5">
        <f t="shared" si="20"/>
        <v>0.2770489666608391</v>
      </c>
      <c r="D224" s="5">
        <f t="shared" si="21"/>
        <v>-0.2300510480095727</v>
      </c>
      <c r="E224" s="5">
        <f t="shared" si="22"/>
        <v>92.30796013777451</v>
      </c>
      <c r="F224" s="5">
        <f t="shared" si="23"/>
        <v>11.123883695282004</v>
      </c>
    </row>
    <row r="225" spans="1:6" ht="12.75">
      <c r="A225" s="5">
        <f t="shared" si="18"/>
        <v>65.09999999999974</v>
      </c>
      <c r="B225" s="5">
        <f t="shared" si="19"/>
        <v>0.5885208549623585</v>
      </c>
      <c r="C225" s="5">
        <f t="shared" si="20"/>
        <v>0.2738669021731637</v>
      </c>
      <c r="D225" s="5">
        <f t="shared" si="21"/>
        <v>-0.22886230762163995</v>
      </c>
      <c r="E225" s="5">
        <f t="shared" si="22"/>
        <v>92.39012020842647</v>
      </c>
      <c r="F225" s="5">
        <f t="shared" si="23"/>
        <v>11.055225002995511</v>
      </c>
    </row>
    <row r="226" spans="1:6" ht="12.75">
      <c r="A226" s="5">
        <f t="shared" si="18"/>
        <v>65.39999999999974</v>
      </c>
      <c r="B226" s="5">
        <f t="shared" si="19"/>
        <v>0.5881133908939253</v>
      </c>
      <c r="C226" s="5">
        <f t="shared" si="20"/>
        <v>0.2707225522161014</v>
      </c>
      <c r="D226" s="5">
        <f t="shared" si="21"/>
        <v>-0.2276749569694258</v>
      </c>
      <c r="E226" s="5">
        <f t="shared" si="22"/>
        <v>92.4713369740913</v>
      </c>
      <c r="F226" s="5">
        <f t="shared" si="23"/>
        <v>10.986922515904684</v>
      </c>
    </row>
    <row r="227" spans="1:6" ht="12.75">
      <c r="A227" s="5">
        <f t="shared" si="18"/>
        <v>65.69999999999973</v>
      </c>
      <c r="B227" s="5">
        <f t="shared" si="19"/>
        <v>0.5877114576934785</v>
      </c>
      <c r="C227" s="5">
        <f t="shared" si="20"/>
        <v>0.26761547707180267</v>
      </c>
      <c r="D227" s="5">
        <f t="shared" si="21"/>
        <v>-0.22648911342585204</v>
      </c>
      <c r="E227" s="5">
        <f t="shared" si="22"/>
        <v>92.55162161721285</v>
      </c>
      <c r="F227" s="5">
        <f t="shared" si="23"/>
        <v>10.918975781876929</v>
      </c>
    </row>
    <row r="228" spans="1:6" ht="12.75">
      <c r="A228" s="5">
        <f t="shared" si="18"/>
        <v>65.99999999999973</v>
      </c>
      <c r="B228" s="5">
        <f t="shared" si="19"/>
        <v>0.5873149724405503</v>
      </c>
      <c r="C228" s="5">
        <f t="shared" si="20"/>
        <v>0.2645452416586327</v>
      </c>
      <c r="D228" s="5">
        <f t="shared" si="21"/>
        <v>-0.2253048910732422</v>
      </c>
      <c r="E228" s="5">
        <f t="shared" si="22"/>
        <v>92.63098518971043</v>
      </c>
      <c r="F228" s="5">
        <f t="shared" si="23"/>
        <v>10.851384314554956</v>
      </c>
    </row>
    <row r="229" spans="1:6" ht="12.75">
      <c r="A229" s="5">
        <f t="shared" si="18"/>
        <v>66.29999999999973</v>
      </c>
      <c r="B229" s="5">
        <f t="shared" si="19"/>
        <v>0.5869238536219883</v>
      </c>
      <c r="C229" s="5">
        <f t="shared" si="20"/>
        <v>0.2615114154989815</v>
      </c>
      <c r="D229" s="5">
        <f t="shared" si="21"/>
        <v>-0.2241224007761582</v>
      </c>
      <c r="E229" s="5">
        <f t="shared" si="22"/>
        <v>92.70943861436012</v>
      </c>
      <c r="F229" s="5">
        <f t="shared" si="23"/>
        <v>10.784147594322109</v>
      </c>
    </row>
    <row r="230" spans="1:6" ht="12.75">
      <c r="A230" s="5">
        <f t="shared" si="18"/>
        <v>66.59999999999972</v>
      </c>
      <c r="B230" s="5">
        <f t="shared" si="19"/>
        <v>0.586538021104113</v>
      </c>
      <c r="C230" s="5">
        <f t="shared" si="20"/>
        <v>0.25851357268670316</v>
      </c>
      <c r="D230" s="5">
        <f t="shared" si="21"/>
        <v>-0.22294175025268692</v>
      </c>
      <c r="E230" s="5">
        <f t="shared" si="22"/>
        <v>92.78699268616613</v>
      </c>
      <c r="F230" s="5">
        <f t="shared" si="23"/>
        <v>10.717265069246302</v>
      </c>
    </row>
    <row r="231" spans="1:6" ht="12.75">
      <c r="A231" s="5">
        <f t="shared" si="18"/>
        <v>66.89999999999972</v>
      </c>
      <c r="B231" s="5">
        <f t="shared" si="19"/>
        <v>0.5861573961055262</v>
      </c>
      <c r="C231" s="5">
        <f t="shared" si="20"/>
        <v>0.2555512918542213</v>
      </c>
      <c r="D231" s="5">
        <f t="shared" si="21"/>
        <v>-0.2217630441442089</v>
      </c>
      <c r="E231" s="5">
        <f t="shared" si="22"/>
        <v>92.86365807372239</v>
      </c>
      <c r="F231" s="5">
        <f t="shared" si="23"/>
        <v>10.65073615600304</v>
      </c>
    </row>
    <row r="232" spans="1:6" ht="12.75">
      <c r="A232" s="5">
        <f t="shared" si="18"/>
        <v>67.19999999999972</v>
      </c>
      <c r="B232" s="5">
        <f t="shared" si="19"/>
        <v>0.5857819011705496</v>
      </c>
      <c r="C232" s="5">
        <f t="shared" si="20"/>
        <v>0.25262415613930855</v>
      </c>
      <c r="D232" s="5">
        <f t="shared" si="21"/>
        <v>-0.22058638408368336</v>
      </c>
      <c r="E232" s="5">
        <f t="shared" si="22"/>
        <v>92.93944532056419</v>
      </c>
      <c r="F232" s="5">
        <f t="shared" si="23"/>
        <v>10.584560240777934</v>
      </c>
    </row>
    <row r="233" spans="1:6" ht="12.75">
      <c r="A233" s="5">
        <f t="shared" si="18"/>
        <v>67.49999999999972</v>
      </c>
      <c r="B233" s="5">
        <f t="shared" si="19"/>
        <v>0.5854114601432795</v>
      </c>
      <c r="C233" s="5">
        <f t="shared" si="20"/>
        <v>0.24973175315157103</v>
      </c>
      <c r="D233" s="5">
        <f t="shared" si="21"/>
        <v>-0.21941186876248103</v>
      </c>
      <c r="E233" s="5">
        <f t="shared" si="22"/>
        <v>93.01436484650966</v>
      </c>
      <c r="F233" s="5">
        <f t="shared" si="23"/>
        <v>10.518736680149189</v>
      </c>
    </row>
    <row r="234" spans="1:6" ht="12.75">
      <c r="A234" s="5">
        <f t="shared" si="18"/>
        <v>67.79999999999971</v>
      </c>
      <c r="B234" s="5">
        <f t="shared" si="19"/>
        <v>0.5850459981422411</v>
      </c>
      <c r="C234" s="5">
        <f t="shared" si="20"/>
        <v>0.2468736749386906</v>
      </c>
      <c r="D234" s="5">
        <f t="shared" si="21"/>
        <v>-0.21823959399579518</v>
      </c>
      <c r="E234" s="5">
        <f t="shared" si="22"/>
        <v>93.08842694899127</v>
      </c>
      <c r="F234" s="5">
        <f t="shared" si="23"/>
        <v>10.45326480195045</v>
      </c>
    </row>
    <row r="235" spans="1:6" ht="12.75">
      <c r="A235" s="5">
        <f t="shared" si="18"/>
        <v>68.09999999999971</v>
      </c>
      <c r="B235" s="5">
        <f t="shared" si="19"/>
        <v>0.5846854415356231</v>
      </c>
      <c r="C235" s="5">
        <f t="shared" si="20"/>
        <v>0.24404951795239693</v>
      </c>
      <c r="D235" s="5">
        <f t="shared" si="21"/>
        <v>-0.21706965278666318</v>
      </c>
      <c r="E235" s="5">
        <f t="shared" si="22"/>
        <v>93.16164180437698</v>
      </c>
      <c r="F235" s="5">
        <f t="shared" si="23"/>
        <v>10.38814390611445</v>
      </c>
    </row>
    <row r="236" spans="1:6" ht="12.75">
      <c r="A236" s="5">
        <f t="shared" si="18"/>
        <v>68.39999999999971</v>
      </c>
      <c r="B236" s="5">
        <f t="shared" si="19"/>
        <v>0.5843297179170811</v>
      </c>
      <c r="C236" s="5">
        <f t="shared" si="20"/>
        <v>0.2412588830142477</v>
      </c>
      <c r="D236" s="5">
        <f t="shared" si="21"/>
        <v>-0.2159021353886274</v>
      </c>
      <c r="E236" s="5">
        <f t="shared" si="22"/>
        <v>93.23401946928126</v>
      </c>
      <c r="F236" s="5">
        <f t="shared" si="23"/>
        <v>10.323373265497862</v>
      </c>
    </row>
    <row r="237" spans="1:6" ht="12.75">
      <c r="A237" s="5">
        <f t="shared" si="18"/>
        <v>68.6999999999997</v>
      </c>
      <c r="B237" s="5">
        <f t="shared" si="19"/>
        <v>0.5839787560820907</v>
      </c>
      <c r="C237" s="5">
        <f t="shared" si="20"/>
        <v>0.23850137528119042</v>
      </c>
      <c r="D237" s="5">
        <f t="shared" si="21"/>
        <v>-0.21473712936706546</v>
      </c>
      <c r="E237" s="5">
        <f t="shared" si="22"/>
        <v>93.30556988186562</v>
      </c>
      <c r="F237" s="5">
        <f t="shared" si="23"/>
        <v>10.258952126687742</v>
      </c>
    </row>
    <row r="238" spans="1:6" ht="12.75">
      <c r="A238" s="5">
        <f t="shared" si="18"/>
        <v>68.9999999999997</v>
      </c>
      <c r="B238" s="5">
        <f t="shared" si="19"/>
        <v>0.5836324860048402</v>
      </c>
      <c r="C238" s="5">
        <f t="shared" si="20"/>
        <v>0.23577660421097768</v>
      </c>
      <c r="D238" s="5">
        <f t="shared" si="21"/>
        <v>-0.2135747196592166</v>
      </c>
      <c r="E238" s="5">
        <f t="shared" si="22"/>
        <v>93.37630286312891</v>
      </c>
      <c r="F238" s="5">
        <f t="shared" si="23"/>
        <v>10.194879710789976</v>
      </c>
    </row>
    <row r="239" spans="1:6" ht="12.75">
      <c r="A239" s="5">
        <f t="shared" si="18"/>
        <v>69.2999999999997</v>
      </c>
      <c r="B239" s="5">
        <f t="shared" si="19"/>
        <v>0.5832908388156435</v>
      </c>
      <c r="C239" s="5">
        <f t="shared" si="20"/>
        <v>0.23308418352739757</v>
      </c>
      <c r="D239" s="5">
        <f t="shared" si="21"/>
        <v>-0.2124149886329353</v>
      </c>
      <c r="E239" s="5">
        <f t="shared" si="22"/>
        <v>93.44622811818714</v>
      </c>
      <c r="F239" s="5">
        <f t="shared" si="23"/>
        <v>10.131155214200096</v>
      </c>
    </row>
    <row r="240" spans="1:6" ht="12.75">
      <c r="A240" s="5">
        <f t="shared" si="18"/>
        <v>69.5999999999997</v>
      </c>
      <c r="B240" s="5">
        <f t="shared" si="19"/>
        <v>0.5829537467788645</v>
      </c>
      <c r="C240" s="5">
        <f t="shared" si="20"/>
        <v>0.23042373118540116</v>
      </c>
      <c r="D240" s="5">
        <f t="shared" si="21"/>
        <v>-0.21125801614419604</v>
      </c>
      <c r="E240" s="5">
        <f t="shared" si="22"/>
        <v>93.51535523754275</v>
      </c>
      <c r="F240" s="5">
        <f t="shared" si="23"/>
        <v>10.067777809356837</v>
      </c>
    </row>
    <row r="241" spans="1:6" ht="12.75">
      <c r="A241" s="5">
        <f t="shared" si="18"/>
        <v>69.8999999999997</v>
      </c>
      <c r="B241" s="5">
        <f t="shared" si="19"/>
        <v>0.5826211432713349</v>
      </c>
      <c r="C241" s="5">
        <f t="shared" si="20"/>
        <v>0.2277948693360896</v>
      </c>
      <c r="D241" s="5">
        <f t="shared" si="21"/>
        <v>-0.21010387959337906</v>
      </c>
      <c r="E241" s="5">
        <f t="shared" si="22"/>
        <v>93.58369369834358</v>
      </c>
      <c r="F241" s="5">
        <f t="shared" si="23"/>
        <v>10.004746645478823</v>
      </c>
    </row>
    <row r="242" spans="1:6" ht="12.75">
      <c r="A242" s="5">
        <f t="shared" si="18"/>
        <v>70.19999999999969</v>
      </c>
      <c r="B242" s="5">
        <f t="shared" si="19"/>
        <v>0.5822929627612559</v>
      </c>
      <c r="C242" s="5">
        <f t="shared" si="20"/>
        <v>0.22519722429161515</v>
      </c>
      <c r="D242" s="5">
        <f t="shared" si="21"/>
        <v>-0.20895265398036117</v>
      </c>
      <c r="E242" s="5">
        <f t="shared" si="22"/>
        <v>93.65125286563106</v>
      </c>
      <c r="F242" s="5">
        <f t="shared" si="23"/>
        <v>9.942060849284715</v>
      </c>
    </row>
    <row r="243" spans="1:6" ht="12.75">
      <c r="A243" s="5">
        <f t="shared" si="18"/>
        <v>70.49999999999969</v>
      </c>
      <c r="B243" s="5">
        <f t="shared" si="19"/>
        <v>0.581969140787571</v>
      </c>
      <c r="C243" s="5">
        <f t="shared" si="20"/>
        <v>0.2226304264900163</v>
      </c>
      <c r="D243" s="5">
        <f t="shared" si="21"/>
        <v>-0.20780441195843707</v>
      </c>
      <c r="E243" s="5">
        <f t="shared" si="22"/>
        <v>93.71804199357807</v>
      </c>
      <c r="F243" s="5">
        <f t="shared" si="23"/>
        <v>9.879719525697183</v>
      </c>
    </row>
    <row r="244" spans="1:6" ht="12.75">
      <c r="A244" s="5">
        <f t="shared" si="18"/>
        <v>70.79999999999968</v>
      </c>
      <c r="B244" s="5">
        <f t="shared" si="19"/>
        <v>0.5816496139397948</v>
      </c>
      <c r="C244" s="5">
        <f t="shared" si="20"/>
        <v>0.22009411045995986</v>
      </c>
      <c r="D244" s="5">
        <f t="shared" si="21"/>
        <v>-0.20665922388709823</v>
      </c>
      <c r="E244" s="5">
        <f t="shared" si="22"/>
        <v>93.78407022671605</v>
      </c>
      <c r="F244" s="5">
        <f t="shared" si="23"/>
        <v>9.817721758531054</v>
      </c>
    </row>
    <row r="245" spans="1:6" ht="12.75">
      <c r="A245" s="5">
        <f t="shared" si="18"/>
        <v>71.09999999999968</v>
      </c>
      <c r="B245" s="5">
        <f t="shared" si="19"/>
        <v>0.5813343198382883</v>
      </c>
      <c r="C245" s="5">
        <f t="shared" si="20"/>
        <v>0.21758791478546602</v>
      </c>
      <c r="D245" s="5">
        <f t="shared" si="21"/>
        <v>-0.20551715788369196</v>
      </c>
      <c r="E245" s="5">
        <f t="shared" si="22"/>
        <v>93.8493466011517</v>
      </c>
      <c r="F245" s="5">
        <f t="shared" si="23"/>
        <v>9.756066611165947</v>
      </c>
    </row>
    <row r="246" spans="1:6" ht="12.75">
      <c r="A246" s="5">
        <f t="shared" si="18"/>
        <v>71.39999999999968</v>
      </c>
      <c r="B246" s="5">
        <f t="shared" si="19"/>
        <v>0.58102319711497</v>
      </c>
      <c r="C246" s="5">
        <f t="shared" si="20"/>
        <v>0.21511148207057929</v>
      </c>
      <c r="D246" s="5">
        <f t="shared" si="21"/>
        <v>-0.20437827987398494</v>
      </c>
      <c r="E246" s="5">
        <f t="shared" si="22"/>
        <v>93.91388004577287</v>
      </c>
      <c r="F246" s="5">
        <f t="shared" si="23"/>
        <v>9.694753127203752</v>
      </c>
    </row>
    <row r="247" spans="1:6" ht="12.75">
      <c r="A247" s="5">
        <f t="shared" si="18"/>
        <v>71.69999999999968</v>
      </c>
      <c r="B247" s="5">
        <f t="shared" si="19"/>
        <v>0.5807161853944487</v>
      </c>
      <c r="C247" s="5">
        <f t="shared" si="20"/>
        <v>0.21266445890403318</v>
      </c>
      <c r="D247" s="5">
        <f t="shared" si="21"/>
        <v>-0.20324265364165434</v>
      </c>
      <c r="E247" s="5">
        <f t="shared" si="22"/>
        <v>93.97767938344408</v>
      </c>
      <c r="F247" s="5">
        <f t="shared" si="23"/>
        <v>9.633780331111256</v>
      </c>
    </row>
    <row r="248" spans="1:6" ht="12.75">
      <c r="A248" s="5">
        <f t="shared" si="18"/>
        <v>71.99999999999967</v>
      </c>
      <c r="B248" s="5">
        <f t="shared" si="19"/>
        <v>0.5804132252755706</v>
      </c>
      <c r="C248" s="5">
        <f t="shared" si="20"/>
        <v>0.2102464958239212</v>
      </c>
      <c r="D248" s="5">
        <f t="shared" si="21"/>
        <v>-0.20211034087673085</v>
      </c>
      <c r="E248" s="5">
        <f t="shared" si="22"/>
        <v>94.04075333219126</v>
      </c>
      <c r="F248" s="5">
        <f t="shared" si="23"/>
        <v>9.573147228848237</v>
      </c>
    </row>
    <row r="249" spans="1:6" ht="12.75">
      <c r="A249" s="5">
        <f t="shared" si="18"/>
        <v>72.29999999999967</v>
      </c>
      <c r="B249" s="5">
        <f t="shared" si="19"/>
        <v>0.5801142583133668</v>
      </c>
      <c r="C249" s="5">
        <f t="shared" si="20"/>
        <v>0.20785724728235344</v>
      </c>
      <c r="D249" s="5">
        <f t="shared" si="21"/>
        <v>-0.200981401223014</v>
      </c>
      <c r="E249" s="5">
        <f t="shared" si="22"/>
        <v>94.10311050637597</v>
      </c>
      <c r="F249" s="5">
        <f t="shared" si="23"/>
        <v>9.512852808481332</v>
      </c>
    </row>
    <row r="250" spans="1:6" ht="12.75">
      <c r="A250" s="5">
        <f t="shared" si="18"/>
        <v>72.59999999999967</v>
      </c>
      <c r="B250" s="5">
        <f t="shared" si="19"/>
        <v>0.5798192270013934</v>
      </c>
      <c r="C250" s="5">
        <f t="shared" si="20"/>
        <v>0.20549637161015522</v>
      </c>
      <c r="D250" s="5">
        <f t="shared" si="21"/>
        <v>-0.1998558923244826</v>
      </c>
      <c r="E250" s="5">
        <f t="shared" si="22"/>
        <v>94.16475941785902</v>
      </c>
      <c r="F250" s="5">
        <f t="shared" si="23"/>
        <v>9.452896040783987</v>
      </c>
    </row>
    <row r="251" spans="1:6" ht="12.75">
      <c r="A251" s="5">
        <f t="shared" si="18"/>
        <v>72.89999999999966</v>
      </c>
      <c r="B251" s="5">
        <f t="shared" si="19"/>
        <v>0.5795280747544534</v>
      </c>
      <c r="C251" s="5">
        <f t="shared" si="20"/>
        <v>0.20316353098159734</v>
      </c>
      <c r="D251" s="5">
        <f t="shared" si="21"/>
        <v>-0.1987338698707224</v>
      </c>
      <c r="E251" s="5">
        <f t="shared" si="22"/>
        <v>94.22570847715349</v>
      </c>
      <c r="F251" s="5">
        <f t="shared" si="23"/>
        <v>9.39327587982277</v>
      </c>
    </row>
    <row r="252" spans="1:6" ht="12.75">
      <c r="A252" s="5">
        <f t="shared" si="18"/>
        <v>73.19999999999966</v>
      </c>
      <c r="B252" s="5">
        <f t="shared" si="19"/>
        <v>0.5792407458916917</v>
      </c>
      <c r="C252" s="5">
        <f t="shared" si="20"/>
        <v>0.20085839137917638</v>
      </c>
      <c r="D252" s="5">
        <f t="shared" si="21"/>
        <v>-0.19761538764138964</v>
      </c>
      <c r="E252" s="5">
        <f t="shared" si="22"/>
        <v>94.28596599456725</v>
      </c>
      <c r="F252" s="5">
        <f t="shared" si="23"/>
        <v>9.333991263530354</v>
      </c>
    </row>
    <row r="253" spans="1:6" ht="12.75">
      <c r="A253" s="5">
        <f t="shared" si="18"/>
        <v>73.49999999999966</v>
      </c>
      <c r="B253" s="5">
        <f t="shared" si="19"/>
        <v>0.5789571856200502</v>
      </c>
      <c r="C253" s="5">
        <f t="shared" si="20"/>
        <v>0.19858062255842945</v>
      </c>
      <c r="D253" s="5">
        <f t="shared" si="21"/>
        <v>-0.19650049754973425</v>
      </c>
      <c r="E253" s="5">
        <f t="shared" si="22"/>
        <v>94.34554018133478</v>
      </c>
      <c r="F253" s="5">
        <f t="shared" si="23"/>
        <v>9.275041114265434</v>
      </c>
    </row>
    <row r="254" spans="1:6" ht="12.75">
      <c r="A254" s="5">
        <f t="shared" si="18"/>
        <v>73.79999999999966</v>
      </c>
      <c r="B254" s="5">
        <f t="shared" si="19"/>
        <v>0.5786773400180811</v>
      </c>
      <c r="C254" s="5">
        <f t="shared" si="20"/>
        <v>0.19632989801286538</v>
      </c>
      <c r="D254" s="5">
        <f t="shared" si="21"/>
        <v>-0.19538924968519866</v>
      </c>
      <c r="E254" s="5">
        <f t="shared" si="22"/>
        <v>94.40443915073864</v>
      </c>
      <c r="F254" s="5">
        <f t="shared" si="23"/>
        <v>9.216424339359875</v>
      </c>
    </row>
    <row r="255" spans="1:6" ht="12.75">
      <c r="A255" s="5">
        <f t="shared" si="18"/>
        <v>74.09999999999965</v>
      </c>
      <c r="B255" s="5">
        <f t="shared" si="19"/>
        <v>0.5784011560201013</v>
      </c>
      <c r="C255" s="5">
        <f t="shared" si="20"/>
        <v>0.19410589493892516</v>
      </c>
      <c r="D255" s="5">
        <f t="shared" si="21"/>
        <v>-0.19428169235511622</v>
      </c>
      <c r="E255" s="5">
        <f t="shared" si="22"/>
        <v>94.46267091922032</v>
      </c>
      <c r="F255" s="5">
        <f t="shared" si="23"/>
        <v>9.15813983165334</v>
      </c>
    </row>
    <row r="256" spans="1:6" ht="12.75">
      <c r="A256" s="5">
        <f t="shared" si="18"/>
        <v>74.39999999999965</v>
      </c>
      <c r="B256" s="5">
        <f t="shared" si="19"/>
        <v>0.578128581400685</v>
      </c>
      <c r="C256" s="5">
        <f t="shared" si="20"/>
        <v>0.19190829420105615</v>
      </c>
      <c r="D256" s="5">
        <f t="shared" si="21"/>
        <v>-0.19317787212552429</v>
      </c>
      <c r="E256" s="5">
        <f t="shared" si="22"/>
        <v>94.52024340748063</v>
      </c>
      <c r="F256" s="5">
        <f t="shared" si="23"/>
        <v>9.100186470015682</v>
      </c>
    </row>
    <row r="257" spans="1:6" ht="12.75">
      <c r="A257" s="5">
        <f t="shared" si="18"/>
        <v>74.69999999999965</v>
      </c>
      <c r="B257" s="5">
        <f t="shared" si="19"/>
        <v>0.5778595647594842</v>
      </c>
      <c r="C257" s="5">
        <f t="shared" si="20"/>
        <v>0.18973678029688923</v>
      </c>
      <c r="D257" s="5">
        <f t="shared" si="21"/>
        <v>-0.1920778338611137</v>
      </c>
      <c r="E257" s="5">
        <f t="shared" si="22"/>
        <v>94.5771644415697</v>
      </c>
      <c r="F257" s="5">
        <f t="shared" si="23"/>
        <v>9.042563119857348</v>
      </c>
    </row>
    <row r="258" spans="1:6" ht="12.75">
      <c r="A258" s="5">
        <f t="shared" si="18"/>
        <v>74.99999999999964</v>
      </c>
      <c r="B258" s="5">
        <f t="shared" si="19"/>
        <v>0.5775940555063694</v>
      </c>
      <c r="C258" s="5">
        <f t="shared" si="20"/>
        <v>0.18759104132250837</v>
      </c>
      <c r="D258" s="5">
        <f t="shared" si="21"/>
        <v>-0.19098162076433067</v>
      </c>
      <c r="E258" s="5">
        <f t="shared" si="22"/>
        <v>94.63344175396647</v>
      </c>
      <c r="F258" s="5">
        <f t="shared" si="23"/>
        <v>8.98526863362805</v>
      </c>
    </row>
    <row r="259" spans="1:6" ht="12.75">
      <c r="A259" s="5">
        <f t="shared" si="18"/>
        <v>75.29999999999964</v>
      </c>
      <c r="B259" s="5">
        <f t="shared" si="19"/>
        <v>0.5773320038468815</v>
      </c>
      <c r="C259" s="5">
        <f t="shared" si="20"/>
        <v>0.18547076893783654</v>
      </c>
      <c r="D259" s="5">
        <f t="shared" si="21"/>
        <v>-0.18988927441365183</v>
      </c>
      <c r="E259" s="5">
        <f t="shared" si="22"/>
        <v>94.68908298464781</v>
      </c>
      <c r="F259" s="5">
        <f t="shared" si="23"/>
        <v>8.928301851303953</v>
      </c>
    </row>
    <row r="260" spans="1:6" ht="12.75">
      <c r="A260" s="5">
        <f t="shared" si="18"/>
        <v>75.59999999999964</v>
      </c>
      <c r="B260" s="5">
        <f t="shared" si="19"/>
        <v>0.5770733607679894</v>
      </c>
      <c r="C260" s="5">
        <f t="shared" si="20"/>
        <v>0.18337565833216107</v>
      </c>
      <c r="D260" s="5">
        <f t="shared" si="21"/>
        <v>-0.18880083480104598</v>
      </c>
      <c r="E260" s="5">
        <f t="shared" si="22"/>
        <v>94.74409568214746</v>
      </c>
      <c r="F260" s="5">
        <f t="shared" si="23"/>
        <v>8.87166160086364</v>
      </c>
    </row>
    <row r="261" spans="1:6" ht="12.75">
      <c r="A261" s="5">
        <f t="shared" si="18"/>
        <v>75.89999999999964</v>
      </c>
      <c r="B261" s="5">
        <f t="shared" si="19"/>
        <v>0.5768180780241435</v>
      </c>
      <c r="C261" s="5">
        <f t="shared" si="20"/>
        <v>0.1813054081897656</v>
      </c>
      <c r="D261" s="5">
        <f t="shared" si="21"/>
        <v>-0.18771634036864393</v>
      </c>
      <c r="E261" s="5">
        <f t="shared" si="22"/>
        <v>94.7984873046044</v>
      </c>
      <c r="F261" s="5">
        <f t="shared" si="23"/>
        <v>8.815346698753046</v>
      </c>
    </row>
    <row r="262" spans="1:6" ht="12.75">
      <c r="A262" s="5">
        <f t="shared" si="18"/>
        <v>76.19999999999963</v>
      </c>
      <c r="B262" s="5">
        <f t="shared" si="19"/>
        <v>0.5765661081236204</v>
      </c>
      <c r="C262" s="5">
        <f t="shared" si="20"/>
        <v>0.17925972065572626</v>
      </c>
      <c r="D262" s="5">
        <f t="shared" si="21"/>
        <v>-0.18663582804462991</v>
      </c>
      <c r="E262" s="5">
        <f t="shared" si="22"/>
        <v>94.85226522080112</v>
      </c>
      <c r="F262" s="5">
        <f t="shared" si="23"/>
        <v>8.759355950339657</v>
      </c>
    </row>
    <row r="263" spans="1:6" ht="12.75">
      <c r="A263" s="5">
        <f t="shared" si="18"/>
        <v>76.49999999999963</v>
      </c>
      <c r="B263" s="5">
        <f t="shared" si="19"/>
        <v>0.5763174043151483</v>
      </c>
      <c r="C263" s="5">
        <f t="shared" si="20"/>
        <v>0.17723830130182794</v>
      </c>
      <c r="D263" s="5">
        <f t="shared" si="21"/>
        <v>-0.18555933327837287</v>
      </c>
      <c r="E263" s="5">
        <f t="shared" si="22"/>
        <v>94.90543671119167</v>
      </c>
      <c r="F263" s="5">
        <f t="shared" si="23"/>
        <v>8.703688150356145</v>
      </c>
    </row>
    <row r="264" spans="1:6" ht="12.75">
      <c r="A264" s="5">
        <f t="shared" si="18"/>
        <v>76.79999999999963</v>
      </c>
      <c r="B264" s="5">
        <f t="shared" si="19"/>
        <v>0.5760719205748112</v>
      </c>
      <c r="C264" s="5">
        <f t="shared" si="20"/>
        <v>0.17524085909265263</v>
      </c>
      <c r="D264" s="5">
        <f t="shared" si="21"/>
        <v>-0.18448689007481278</v>
      </c>
      <c r="E264" s="5">
        <f t="shared" si="22"/>
        <v>94.95800896891946</v>
      </c>
      <c r="F264" s="5">
        <f t="shared" si="23"/>
        <v>8.6483420833337</v>
      </c>
    </row>
    <row r="265" spans="1:6" ht="12.75">
      <c r="A265" s="5">
        <f t="shared" si="18"/>
        <v>77.09999999999962</v>
      </c>
      <c r="B265" s="5">
        <f t="shared" si="19"/>
        <v>0.5758296115932194</v>
      </c>
      <c r="C265" s="5">
        <f t="shared" si="20"/>
        <v>0.17326710635181186</v>
      </c>
      <c r="D265" s="5">
        <f t="shared" si="21"/>
        <v>-0.1834185310281181</v>
      </c>
      <c r="E265" s="5">
        <f t="shared" si="22"/>
        <v>95.009989100825</v>
      </c>
      <c r="F265" s="5">
        <f t="shared" si="23"/>
        <v>8.593316524025266</v>
      </c>
    </row>
    <row r="266" spans="1:6" ht="12.75">
      <c r="A266" s="5">
        <f aca="true" t="shared" si="24" ref="A266:A329">A265+DT_ex</f>
        <v>77.39999999999962</v>
      </c>
      <c r="B266" s="5">
        <f aca="true" t="shared" si="25" ref="B266:B329">I_ex/(1+K1_ex*E265+K2_ex*F265)</f>
        <v>0.5755904327629454</v>
      </c>
      <c r="C266" s="5">
        <f aca="true" t="shared" si="26" ref="C266:C329">K5_ex*B266*E265-K3_ex*E265</f>
        <v>0.17131675872835128</v>
      </c>
      <c r="D266" s="5">
        <f aca="true" t="shared" si="27" ref="D266:D329">K6_ex*B266*F265-K4_ex*F265</f>
        <v>-0.18235428735462966</v>
      </c>
      <c r="E266" s="5">
        <f aca="true" t="shared" si="28" ref="E266:E329">E265+C266*DT_ex</f>
        <v>95.0613841284435</v>
      </c>
      <c r="F266" s="5">
        <f aca="true" t="shared" si="29" ref="F266:F329">F265+D266*DT_ex</f>
        <v>8.538610237818876</v>
      </c>
    </row>
    <row r="267" spans="1:6" ht="12.75">
      <c r="A267" s="5">
        <f t="shared" si="24"/>
        <v>77.69999999999962</v>
      </c>
      <c r="B267" s="5">
        <f t="shared" si="25"/>
        <v>0.5753543401662149</v>
      </c>
      <c r="C267" s="5">
        <f t="shared" si="26"/>
        <v>0.1693895351633179</v>
      </c>
      <c r="D267" s="5">
        <f t="shared" si="27"/>
        <v>-0.1812941889251055</v>
      </c>
      <c r="E267" s="5">
        <f t="shared" si="28"/>
        <v>95.1122009889925</v>
      </c>
      <c r="F267" s="5">
        <f t="shared" si="29"/>
        <v>8.484221981141344</v>
      </c>
    </row>
    <row r="268" spans="1:6" ht="12.75">
      <c r="A268" s="5">
        <f t="shared" si="24"/>
        <v>77.99999999999962</v>
      </c>
      <c r="B268" s="5">
        <f t="shared" si="25"/>
        <v>0.5751212905628487</v>
      </c>
      <c r="C268" s="5">
        <f t="shared" si="26"/>
        <v>0.16748515785651108</v>
      </c>
      <c r="D268" s="5">
        <f t="shared" si="27"/>
        <v>-0.18023826429628229</v>
      </c>
      <c r="E268" s="5">
        <f t="shared" si="28"/>
        <v>95.16244653634945</v>
      </c>
      <c r="F268" s="5">
        <f t="shared" si="29"/>
        <v>8.43015050185246</v>
      </c>
    </row>
    <row r="269" spans="1:6" ht="12.75">
      <c r="A269" s="5">
        <f t="shared" si="24"/>
        <v>78.29999999999961</v>
      </c>
      <c r="B269" s="5">
        <f t="shared" si="25"/>
        <v>0.5748912413784492</v>
      </c>
      <c r="C269" s="5">
        <f t="shared" si="26"/>
        <v>0.16560335223339884</v>
      </c>
      <c r="D269" s="5">
        <f t="shared" si="27"/>
        <v>-0.17918654074176718</v>
      </c>
      <c r="E269" s="5">
        <f t="shared" si="28"/>
        <v>95.21212754201947</v>
      </c>
      <c r="F269" s="5">
        <f t="shared" si="29"/>
        <v>8.37639453962993</v>
      </c>
    </row>
    <row r="270" spans="1:6" ht="12.75">
      <c r="A270" s="5">
        <f t="shared" si="24"/>
        <v>78.59999999999961</v>
      </c>
      <c r="B270" s="5">
        <f t="shared" si="25"/>
        <v>0.5746641506928257</v>
      </c>
      <c r="C270" s="5">
        <f t="shared" si="26"/>
        <v>0.16374384691223653</v>
      </c>
      <c r="D270" s="5">
        <f t="shared" si="27"/>
        <v>-0.17813904428227367</v>
      </c>
      <c r="E270" s="5">
        <f t="shared" si="28"/>
        <v>95.26125069609314</v>
      </c>
      <c r="F270" s="5">
        <f t="shared" si="29"/>
        <v>8.322952826345247</v>
      </c>
    </row>
    <row r="271" spans="1:6" ht="12.75">
      <c r="A271" s="5">
        <f t="shared" si="24"/>
        <v>78.89999999999961</v>
      </c>
      <c r="B271" s="5">
        <f t="shared" si="25"/>
        <v>0.5744399772286528</v>
      </c>
      <c r="C271" s="5">
        <f t="shared" si="26"/>
        <v>0.16190637367135619</v>
      </c>
      <c r="D271" s="5">
        <f t="shared" si="27"/>
        <v>-0.1770957997152166</v>
      </c>
      <c r="E271" s="5">
        <f t="shared" si="28"/>
        <v>95.30982260819455</v>
      </c>
      <c r="F271" s="5">
        <f t="shared" si="29"/>
        <v>8.269824086430683</v>
      </c>
    </row>
    <row r="272" spans="1:6" ht="12.75">
      <c r="A272" s="5">
        <f t="shared" si="24"/>
        <v>79.1999999999996</v>
      </c>
      <c r="B272" s="5">
        <f t="shared" si="25"/>
        <v>0.5742186803403562</v>
      </c>
      <c r="C272" s="5">
        <f t="shared" si="26"/>
        <v>0.1600906674166609</v>
      </c>
      <c r="D272" s="5">
        <f t="shared" si="27"/>
        <v>-0.17605683064367825</v>
      </c>
      <c r="E272" s="5">
        <f t="shared" si="28"/>
        <v>95.35784980841954</v>
      </c>
      <c r="F272" s="5">
        <f t="shared" si="29"/>
        <v>8.217007037237579</v>
      </c>
    </row>
    <row r="273" spans="1:6" ht="12.75">
      <c r="A273" s="5">
        <f t="shared" si="24"/>
        <v>79.4999999999996</v>
      </c>
      <c r="B273" s="5">
        <f t="shared" si="25"/>
        <v>0.5740002200032212</v>
      </c>
      <c r="C273" s="5">
        <f t="shared" si="26"/>
        <v>0.15829646614931558</v>
      </c>
      <c r="D273" s="5">
        <f t="shared" si="27"/>
        <v>-0.1750221595047596</v>
      </c>
      <c r="E273" s="5">
        <f t="shared" si="28"/>
        <v>95.40533874826434</v>
      </c>
      <c r="F273" s="5">
        <f t="shared" si="29"/>
        <v>8.16450038938615</v>
      </c>
    </row>
    <row r="274" spans="1:6" ht="12.75">
      <c r="A274" s="5">
        <f t="shared" si="24"/>
        <v>79.7999999999996</v>
      </c>
      <c r="B274" s="5">
        <f t="shared" si="25"/>
        <v>0.5737845568027184</v>
      </c>
      <c r="C274" s="5">
        <f t="shared" si="26"/>
        <v>0.1565235109336296</v>
      </c>
      <c r="D274" s="5">
        <f t="shared" si="27"/>
        <v>-0.17399180759732982</v>
      </c>
      <c r="E274" s="5">
        <f t="shared" si="28"/>
        <v>95.45229580154444</v>
      </c>
      <c r="F274" s="5">
        <f t="shared" si="29"/>
        <v>8.112302847106951</v>
      </c>
    </row>
    <row r="275" spans="1:6" ht="12.75">
      <c r="A275" s="5">
        <f t="shared" si="24"/>
        <v>80.0999999999996</v>
      </c>
      <c r="B275" s="5">
        <f t="shared" si="25"/>
        <v>0.5735716519240414</v>
      </c>
      <c r="C275" s="5">
        <f t="shared" si="26"/>
        <v>0.15477154586515507</v>
      </c>
      <c r="D275" s="5">
        <f t="shared" si="27"/>
        <v>-0.17296579510918567</v>
      </c>
      <c r="E275" s="5">
        <f t="shared" si="28"/>
        <v>95.49872726530398</v>
      </c>
      <c r="F275" s="5">
        <f t="shared" si="29"/>
        <v>8.060413108574195</v>
      </c>
    </row>
    <row r="276" spans="1:6" ht="12.75">
      <c r="A276" s="5">
        <f t="shared" si="24"/>
        <v>80.3999999999996</v>
      </c>
      <c r="B276" s="5">
        <f t="shared" si="25"/>
        <v>0.573361467141851</v>
      </c>
      <c r="C276" s="5">
        <f t="shared" si="26"/>
        <v>0.15304031803898077</v>
      </c>
      <c r="D276" s="5">
        <f t="shared" si="27"/>
        <v>-0.17194414114363435</v>
      </c>
      <c r="E276" s="5">
        <f t="shared" si="28"/>
        <v>95.54463936071568</v>
      </c>
      <c r="F276" s="5">
        <f t="shared" si="29"/>
        <v>8.008829866231105</v>
      </c>
    </row>
    <row r="277" spans="1:6" ht="12.75">
      <c r="A277" s="5">
        <f t="shared" si="24"/>
        <v>80.69999999999959</v>
      </c>
      <c r="B277" s="5">
        <f t="shared" si="25"/>
        <v>0.5731539648102232</v>
      </c>
      <c r="C277" s="5">
        <f t="shared" si="26"/>
        <v>0.1513295775182435</v>
      </c>
      <c r="D277" s="5">
        <f t="shared" si="27"/>
        <v>-0.1709268637455109</v>
      </c>
      <c r="E277" s="5">
        <f t="shared" si="28"/>
        <v>95.59003823397116</v>
      </c>
      <c r="F277" s="5">
        <f t="shared" si="29"/>
        <v>7.957551807107452</v>
      </c>
    </row>
    <row r="278" spans="1:6" ht="12.75">
      <c r="A278" s="5">
        <f t="shared" si="24"/>
        <v>80.99999999999959</v>
      </c>
      <c r="B278" s="5">
        <f t="shared" si="25"/>
        <v>0.5729491078527941</v>
      </c>
      <c r="C278" s="5">
        <f t="shared" si="26"/>
        <v>0.1496390773028553</v>
      </c>
      <c r="D278" s="5">
        <f t="shared" si="27"/>
        <v>-0.16991397992664245</v>
      </c>
      <c r="E278" s="5">
        <f t="shared" si="28"/>
        <v>95.63492995716202</v>
      </c>
      <c r="F278" s="5">
        <f t="shared" si="29"/>
        <v>7.906577613129459</v>
      </c>
    </row>
    <row r="279" spans="1:6" ht="12.75">
      <c r="A279" s="5">
        <f t="shared" si="24"/>
        <v>81.29999999999959</v>
      </c>
      <c r="B279" s="5">
        <f t="shared" si="25"/>
        <v>0.5727468597530979</v>
      </c>
      <c r="C279" s="5">
        <f t="shared" si="26"/>
        <v>0.1479685732984395</v>
      </c>
      <c r="D279" s="5">
        <f t="shared" si="27"/>
        <v>-0.16890550569077087</v>
      </c>
      <c r="E279" s="5">
        <f t="shared" si="28"/>
        <v>95.67932052915155</v>
      </c>
      <c r="F279" s="5">
        <f t="shared" si="29"/>
        <v>7.855905961422227</v>
      </c>
    </row>
    <row r="280" spans="1:6" ht="12.75">
      <c r="A280" s="5">
        <f t="shared" si="24"/>
        <v>81.59999999999958</v>
      </c>
      <c r="B280" s="5">
        <f t="shared" si="25"/>
        <v>0.5725471845450947</v>
      </c>
      <c r="C280" s="5">
        <f t="shared" si="26"/>
        <v>0.14631782428548412</v>
      </c>
      <c r="D280" s="5">
        <f t="shared" si="27"/>
        <v>-0.1679014560579453</v>
      </c>
      <c r="E280" s="5">
        <f t="shared" si="28"/>
        <v>95.7232158764372</v>
      </c>
      <c r="F280" s="5">
        <f t="shared" si="29"/>
        <v>7.805535524604844</v>
      </c>
    </row>
    <row r="281" spans="1:6" ht="12.75">
      <c r="A281" s="5">
        <f t="shared" si="24"/>
        <v>81.89999999999958</v>
      </c>
      <c r="B281" s="5">
        <f t="shared" si="25"/>
        <v>0.5723500468038814</v>
      </c>
      <c r="C281" s="5">
        <f t="shared" si="26"/>
        <v>0.14468659188872923</v>
      </c>
      <c r="D281" s="5">
        <f t="shared" si="27"/>
        <v>-0.16690184508839515</v>
      </c>
      <c r="E281" s="5">
        <f t="shared" si="28"/>
        <v>95.76662185400382</v>
      </c>
      <c r="F281" s="5">
        <f t="shared" si="29"/>
        <v>7.755464971078325</v>
      </c>
    </row>
    <row r="282" spans="1:6" ht="12.75">
      <c r="A282" s="5">
        <f t="shared" si="24"/>
        <v>82.19999999999958</v>
      </c>
      <c r="B282" s="5">
        <f t="shared" si="25"/>
        <v>0.572155411636584</v>
      </c>
      <c r="C282" s="5">
        <f t="shared" si="26"/>
        <v>0.14307464054675645</v>
      </c>
      <c r="D282" s="5">
        <f t="shared" si="27"/>
        <v>-0.16590668590589489</v>
      </c>
      <c r="E282" s="5">
        <f t="shared" si="28"/>
        <v>95.80954424616785</v>
      </c>
      <c r="F282" s="5">
        <f t="shared" si="29"/>
        <v>7.7056929653065565</v>
      </c>
    </row>
    <row r="283" spans="1:6" ht="12.75">
      <c r="A283" s="5">
        <f t="shared" si="24"/>
        <v>82.49999999999957</v>
      </c>
      <c r="B283" s="5">
        <f t="shared" si="25"/>
        <v>0.5719632446734269</v>
      </c>
      <c r="C283" s="5">
        <f t="shared" si="26"/>
        <v>0.1414817374818229</v>
      </c>
      <c r="D283" s="5">
        <f t="shared" si="27"/>
        <v>-0.16491599072063093</v>
      </c>
      <c r="E283" s="5">
        <f t="shared" si="28"/>
        <v>95.8519887674124</v>
      </c>
      <c r="F283" s="5">
        <f t="shared" si="29"/>
        <v>7.656218168090367</v>
      </c>
    </row>
    <row r="284" spans="1:6" ht="12.75">
      <c r="A284" s="5">
        <f t="shared" si="24"/>
        <v>82.79999999999957</v>
      </c>
      <c r="B284" s="5">
        <f t="shared" si="25"/>
        <v>0.5717735120589719</v>
      </c>
      <c r="C284" s="5">
        <f t="shared" si="26"/>
        <v>0.13990765266990923</v>
      </c>
      <c r="D284" s="5">
        <f t="shared" si="27"/>
        <v>-0.1639297708515815</v>
      </c>
      <c r="E284" s="5">
        <f t="shared" si="28"/>
        <v>95.89396106321337</v>
      </c>
      <c r="F284" s="5">
        <f t="shared" si="29"/>
        <v>7.607039236834893</v>
      </c>
    </row>
    <row r="285" spans="1:6" ht="12.75">
      <c r="A285" s="5">
        <f t="shared" si="24"/>
        <v>83.09999999999957</v>
      </c>
      <c r="B285" s="5">
        <f t="shared" si="25"/>
        <v>0.5715861804435285</v>
      </c>
      <c r="C285" s="5">
        <f t="shared" si="26"/>
        <v>0.13835215881099217</v>
      </c>
      <c r="D285" s="5">
        <f t="shared" si="27"/>
        <v>-0.16294803674841915</v>
      </c>
      <c r="E285" s="5">
        <f t="shared" si="28"/>
        <v>95.93546671085666</v>
      </c>
      <c r="F285" s="5">
        <f t="shared" si="29"/>
        <v>7.558154825810368</v>
      </c>
    </row>
    <row r="286" spans="1:6" ht="12.75">
      <c r="A286" s="5">
        <f t="shared" si="24"/>
        <v>83.39999999999957</v>
      </c>
      <c r="B286" s="5">
        <f t="shared" si="25"/>
        <v>0.5714012169747277</v>
      </c>
      <c r="C286" s="5">
        <f t="shared" si="26"/>
        <v>0.13681503129956862</v>
      </c>
      <c r="D286" s="5">
        <f t="shared" si="27"/>
        <v>-0.16197079801294564</v>
      </c>
      <c r="E286" s="5">
        <f t="shared" si="28"/>
        <v>95.97651122024654</v>
      </c>
      <c r="F286" s="5">
        <f t="shared" si="29"/>
        <v>7.509563586406484</v>
      </c>
    </row>
    <row r="287" spans="1:6" ht="12.75">
      <c r="A287" s="5">
        <f t="shared" si="24"/>
        <v>83.69999999999956</v>
      </c>
      <c r="B287" s="5">
        <f t="shared" si="25"/>
        <v>0.5712185892892558</v>
      </c>
      <c r="C287" s="5">
        <f t="shared" si="26"/>
        <v>0.135296048195376</v>
      </c>
      <c r="D287" s="5">
        <f t="shared" si="27"/>
        <v>-0.1609980634200704</v>
      </c>
      <c r="E287" s="5">
        <f t="shared" si="28"/>
        <v>96.01710003470515</v>
      </c>
      <c r="F287" s="5">
        <f t="shared" si="29"/>
        <v>7.461264167380463</v>
      </c>
    </row>
    <row r="288" spans="1:6" ht="12.75">
      <c r="A288" s="5">
        <f t="shared" si="24"/>
        <v>83.99999999999956</v>
      </c>
      <c r="B288" s="5">
        <f t="shared" si="25"/>
        <v>0.5710382655047483</v>
      </c>
      <c r="C288" s="5">
        <f t="shared" si="26"/>
        <v>0.1337949901943798</v>
      </c>
      <c r="D288" s="5">
        <f t="shared" si="27"/>
        <v>-0.16002984093833966</v>
      </c>
      <c r="E288" s="5">
        <f t="shared" si="28"/>
        <v>96.05723853176346</v>
      </c>
      <c r="F288" s="5">
        <f t="shared" si="29"/>
        <v>7.413255215098961</v>
      </c>
    </row>
    <row r="289" spans="1:6" ht="12.75">
      <c r="A289" s="5">
        <f t="shared" si="24"/>
        <v>84.29999999999956</v>
      </c>
      <c r="B289" s="5">
        <f t="shared" si="25"/>
        <v>0.5708602142118344</v>
      </c>
      <c r="C289" s="5">
        <f t="shared" si="26"/>
        <v>0.1323116405999638</v>
      </c>
      <c r="D289" s="5">
        <f t="shared" si="27"/>
        <v>-0.1590661377500285</v>
      </c>
      <c r="E289" s="5">
        <f t="shared" si="28"/>
        <v>96.09693202394345</v>
      </c>
      <c r="F289" s="5">
        <f t="shared" si="29"/>
        <v>7.365535373773953</v>
      </c>
    </row>
    <row r="290" spans="1:6" ht="12.75">
      <c r="A290" s="5">
        <f t="shared" si="24"/>
        <v>84.59999999999955</v>
      </c>
      <c r="B290" s="5">
        <f t="shared" si="25"/>
        <v>0.5706844044663353</v>
      </c>
      <c r="C290" s="5">
        <f t="shared" si="26"/>
        <v>0.13084578529437785</v>
      </c>
      <c r="D290" s="5">
        <f t="shared" si="27"/>
        <v>-0.1581069602708019</v>
      </c>
      <c r="E290" s="5">
        <f t="shared" si="28"/>
        <v>96.13618575953177</v>
      </c>
      <c r="F290" s="5">
        <f t="shared" si="29"/>
        <v>7.318103285692712</v>
      </c>
    </row>
    <row r="291" spans="1:6" ht="12.75">
      <c r="A291" s="5">
        <f t="shared" si="24"/>
        <v>84.89999999999955</v>
      </c>
      <c r="B291" s="5">
        <f t="shared" si="25"/>
        <v>0.570510805781607</v>
      </c>
      <c r="C291" s="5">
        <f t="shared" si="26"/>
        <v>0.12939721271040394</v>
      </c>
      <c r="D291" s="5">
        <f t="shared" si="27"/>
        <v>-0.15715231416895686</v>
      </c>
      <c r="E291" s="5">
        <f t="shared" si="28"/>
        <v>96.17500492334489</v>
      </c>
      <c r="F291" s="5">
        <f t="shared" si="29"/>
        <v>7.270957591442025</v>
      </c>
    </row>
    <row r="292" spans="1:6" ht="12.75">
      <c r="A292" s="5">
        <f t="shared" si="24"/>
        <v>85.19999999999955</v>
      </c>
      <c r="B292" s="5">
        <f t="shared" si="25"/>
        <v>0.5703393881210295</v>
      </c>
      <c r="C292" s="5">
        <f t="shared" si="26"/>
        <v>0.12796571380326682</v>
      </c>
      <c r="D292" s="5">
        <f t="shared" si="27"/>
        <v>-0.15620220438425134</v>
      </c>
      <c r="E292" s="5">
        <f t="shared" si="28"/>
        <v>96.21339463748586</v>
      </c>
      <c r="F292" s="5">
        <f t="shared" si="29"/>
        <v>7.22409693012675</v>
      </c>
    </row>
    <row r="293" spans="1:6" ht="12.75">
      <c r="A293" s="5">
        <f t="shared" si="24"/>
        <v>85.49999999999955</v>
      </c>
      <c r="B293" s="5">
        <f t="shared" si="25"/>
        <v>0.5701701218906347</v>
      </c>
      <c r="C293" s="5">
        <f t="shared" si="26"/>
        <v>0.12655108202277088</v>
      </c>
      <c r="D293" s="5">
        <f t="shared" si="27"/>
        <v>-0.15525663514633112</v>
      </c>
      <c r="E293" s="5">
        <f t="shared" si="28"/>
        <v>96.25135996209269</v>
      </c>
      <c r="F293" s="5">
        <f t="shared" si="29"/>
        <v>7.177519939582851</v>
      </c>
    </row>
    <row r="294" spans="1:6" ht="12.75">
      <c r="A294" s="5">
        <f t="shared" si="24"/>
        <v>85.79999999999954</v>
      </c>
      <c r="B294" s="5">
        <f t="shared" si="25"/>
        <v>0.5700029779318743</v>
      </c>
      <c r="C294" s="5">
        <f t="shared" si="26"/>
        <v>0.12515311328568846</v>
      </c>
      <c r="D294" s="5">
        <f t="shared" si="27"/>
        <v>-0.154315609992761</v>
      </c>
      <c r="E294" s="5">
        <f t="shared" si="28"/>
        <v>96.2889058960784</v>
      </c>
      <c r="F294" s="5">
        <f t="shared" si="29"/>
        <v>7.131225256585022</v>
      </c>
    </row>
    <row r="295" spans="1:6" ht="12.75">
      <c r="A295" s="5">
        <f t="shared" si="24"/>
        <v>86.09999999999954</v>
      </c>
      <c r="B295" s="5">
        <f t="shared" si="25"/>
        <v>0.5698379275145209</v>
      </c>
      <c r="C295" s="5">
        <f t="shared" si="26"/>
        <v>0.12377160594836933</v>
      </c>
      <c r="D295" s="5">
        <f t="shared" si="27"/>
        <v>-0.15337913178667031</v>
      </c>
      <c r="E295" s="5">
        <f t="shared" si="28"/>
        <v>96.32603737786292</v>
      </c>
      <c r="F295" s="5">
        <f t="shared" si="29"/>
        <v>7.0852115170490215</v>
      </c>
    </row>
    <row r="296" spans="1:6" ht="12.75">
      <c r="A296" s="5">
        <f t="shared" si="24"/>
        <v>86.39999999999954</v>
      </c>
      <c r="B296" s="5">
        <f t="shared" si="25"/>
        <v>0.5696749423297008</v>
      </c>
      <c r="C296" s="5">
        <f t="shared" si="26"/>
        <v>0.12240636077959266</v>
      </c>
      <c r="D296" s="5">
        <f t="shared" si="27"/>
        <v>-0.15244720273401938</v>
      </c>
      <c r="E296" s="5">
        <f t="shared" si="28"/>
        <v>96.36275928609679</v>
      </c>
      <c r="F296" s="5">
        <f t="shared" si="29"/>
        <v>7.039477356228816</v>
      </c>
    </row>
    <row r="297" spans="1:6" ht="12.75">
      <c r="A297" s="5">
        <f t="shared" si="24"/>
        <v>86.69999999999953</v>
      </c>
      <c r="B297" s="5">
        <f t="shared" si="25"/>
        <v>0.5695139944830584</v>
      </c>
      <c r="C297" s="5">
        <f t="shared" si="26"/>
        <v>0.12105718093365692</v>
      </c>
      <c r="D297" s="5">
        <f t="shared" si="27"/>
        <v>-0.15151982440049516</v>
      </c>
      <c r="E297" s="5">
        <f t="shared" si="28"/>
        <v>96.39907644037689</v>
      </c>
      <c r="F297" s="5">
        <f t="shared" si="29"/>
        <v>6.994021408908668</v>
      </c>
    </row>
    <row r="298" spans="1:6" ht="12.75">
      <c r="A298" s="5">
        <f t="shared" si="24"/>
        <v>86.99999999999953</v>
      </c>
      <c r="B298" s="5">
        <f t="shared" si="25"/>
        <v>0.5693550564880433</v>
      </c>
      <c r="C298" s="5">
        <f t="shared" si="26"/>
        <v>0.1197238719237097</v>
      </c>
      <c r="D298" s="5">
        <f t="shared" si="27"/>
        <v>-0.15059699772804447</v>
      </c>
      <c r="E298" s="5">
        <f t="shared" si="28"/>
        <v>96.434993601954</v>
      </c>
      <c r="F298" s="5">
        <f t="shared" si="29"/>
        <v>6.948842309590255</v>
      </c>
    </row>
    <row r="299" spans="1:6" ht="12.75">
      <c r="A299" s="5">
        <f t="shared" si="24"/>
        <v>87.29999999999953</v>
      </c>
      <c r="B299" s="5">
        <f t="shared" si="25"/>
        <v>0.5691981012593241</v>
      </c>
      <c r="C299" s="5">
        <f t="shared" si="26"/>
        <v>0.11840624159530844</v>
      </c>
      <c r="D299" s="5">
        <f t="shared" si="27"/>
        <v>-0.14967872305105126</v>
      </c>
      <c r="E299" s="5">
        <f t="shared" si="28"/>
        <v>96.4705154744326</v>
      </c>
      <c r="F299" s="5">
        <f t="shared" si="29"/>
        <v>6.90393869267494</v>
      </c>
    </row>
    <row r="300" spans="1:6" ht="12.75">
      <c r="A300" s="5">
        <f t="shared" si="24"/>
        <v>87.59999999999953</v>
      </c>
      <c r="B300" s="5">
        <f t="shared" si="25"/>
        <v>0.5690431021063215</v>
      </c>
      <c r="C300" s="5">
        <f t="shared" si="26"/>
        <v>0.11710410010021466</v>
      </c>
      <c r="D300" s="5">
        <f t="shared" si="27"/>
        <v>-0.14876500011216653</v>
      </c>
      <c r="E300" s="5">
        <f t="shared" si="28"/>
        <v>96.50564670446266</v>
      </c>
      <c r="F300" s="5">
        <f t="shared" si="29"/>
        <v>6.85930919264129</v>
      </c>
    </row>
    <row r="301" spans="1:6" ht="12.75">
      <c r="A301" s="5">
        <f t="shared" si="24"/>
        <v>87.89999999999952</v>
      </c>
      <c r="B301" s="5">
        <f t="shared" si="25"/>
        <v>0.5688900327268602</v>
      </c>
      <c r="C301" s="5">
        <f t="shared" si="26"/>
        <v>0.11581725987044411</v>
      </c>
      <c r="D301" s="5">
        <f t="shared" si="27"/>
        <v>-0.14785582807779668</v>
      </c>
      <c r="E301" s="5">
        <f t="shared" si="28"/>
        <v>96.54039188242379</v>
      </c>
      <c r="F301" s="5">
        <f t="shared" si="29"/>
        <v>6.814952444217951</v>
      </c>
    </row>
    <row r="302" spans="1:6" ht="12.75">
      <c r="A302" s="5">
        <f t="shared" si="24"/>
        <v>88.19999999999952</v>
      </c>
      <c r="B302" s="5">
        <f t="shared" si="25"/>
        <v>0.5687388672009366</v>
      </c>
      <c r="C302" s="5">
        <f t="shared" si="26"/>
        <v>0.11454553559252023</v>
      </c>
      <c r="D302" s="5">
        <f t="shared" si="27"/>
        <v>-0.14695120555325902</v>
      </c>
      <c r="E302" s="5">
        <f t="shared" si="28"/>
        <v>96.57475554310155</v>
      </c>
      <c r="F302" s="5">
        <f t="shared" si="29"/>
        <v>6.770867082551973</v>
      </c>
    </row>
    <row r="303" spans="1:6" ht="12.75">
      <c r="A303" s="5">
        <f t="shared" si="24"/>
        <v>88.49999999999952</v>
      </c>
      <c r="B303" s="5">
        <f t="shared" si="25"/>
        <v>0.5685895799846001</v>
      </c>
      <c r="C303" s="5">
        <f t="shared" si="26"/>
        <v>0.11328874418199852</v>
      </c>
      <c r="D303" s="5">
        <f t="shared" si="27"/>
        <v>-0.1460511305976096</v>
      </c>
      <c r="E303" s="5">
        <f t="shared" si="28"/>
        <v>96.60874216635615</v>
      </c>
      <c r="F303" s="5">
        <f t="shared" si="29"/>
        <v>6.72705174337269</v>
      </c>
    </row>
    <row r="304" spans="1:6" ht="12.75">
      <c r="A304" s="5">
        <f t="shared" si="24"/>
        <v>88.79999999999951</v>
      </c>
      <c r="B304" s="5">
        <f t="shared" si="25"/>
        <v>0.5684421459039455</v>
      </c>
      <c r="C304" s="5">
        <f t="shared" si="26"/>
        <v>0.11204670475820233</v>
      </c>
      <c r="D304" s="5">
        <f t="shared" si="27"/>
        <v>-0.14515560073815206</v>
      </c>
      <c r="E304" s="5">
        <f t="shared" si="28"/>
        <v>96.64235617778361</v>
      </c>
      <c r="F304" s="5">
        <f t="shared" si="29"/>
        <v>6.6835050631512445</v>
      </c>
    </row>
    <row r="305" spans="1:6" ht="12.75">
      <c r="A305" s="5">
        <f t="shared" si="24"/>
        <v>89.09999999999951</v>
      </c>
      <c r="B305" s="5">
        <f t="shared" si="25"/>
        <v>0.5682965401492145</v>
      </c>
      <c r="C305" s="5">
        <f t="shared" si="26"/>
        <v>0.11081923861920995</v>
      </c>
      <c r="D305" s="5">
        <f t="shared" si="27"/>
        <v>-0.14426461298463175</v>
      </c>
      <c r="E305" s="5">
        <f t="shared" si="28"/>
        <v>96.67560194936938</v>
      </c>
      <c r="F305" s="5">
        <f t="shared" si="29"/>
        <v>6.640225679255855</v>
      </c>
    </row>
    <row r="306" spans="1:6" ht="12.75">
      <c r="A306" s="5">
        <f t="shared" si="24"/>
        <v>89.39999999999951</v>
      </c>
      <c r="B306" s="5">
        <f t="shared" si="25"/>
        <v>0.5681527382690021</v>
      </c>
      <c r="C306" s="5">
        <f t="shared" si="26"/>
        <v>0.10960616921705668</v>
      </c>
      <c r="D306" s="5">
        <f t="shared" si="27"/>
        <v>-0.14337816384312485</v>
      </c>
      <c r="E306" s="5">
        <f t="shared" si="28"/>
        <v>96.7084838001345</v>
      </c>
      <c r="F306" s="5">
        <f t="shared" si="29"/>
        <v>6.597212230102918</v>
      </c>
    </row>
    <row r="307" spans="1:6" ht="12.75">
      <c r="A307" s="5">
        <f t="shared" si="24"/>
        <v>89.6999999999995</v>
      </c>
      <c r="B307" s="5">
        <f t="shared" si="25"/>
        <v>0.5680107161645697</v>
      </c>
      <c r="C307" s="5">
        <f t="shared" si="26"/>
        <v>0.1084073221331936</v>
      </c>
      <c r="D307" s="5">
        <f t="shared" si="27"/>
        <v>-0.14249624932962507</v>
      </c>
      <c r="E307" s="5">
        <f t="shared" si="28"/>
        <v>96.74100599677446</v>
      </c>
      <c r="F307" s="5">
        <f t="shared" si="29"/>
        <v>6.554463355304031</v>
      </c>
    </row>
    <row r="308" spans="1:6" ht="12.75">
      <c r="A308" s="5">
        <f t="shared" si="24"/>
        <v>89.9999999999995</v>
      </c>
      <c r="B308" s="5">
        <f t="shared" si="25"/>
        <v>0.5678704500842571</v>
      </c>
      <c r="C308" s="5">
        <f t="shared" si="26"/>
        <v>0.10722252505415408</v>
      </c>
      <c r="D308" s="5">
        <f t="shared" si="27"/>
        <v>-0.14161886498333803</v>
      </c>
      <c r="E308" s="5">
        <f t="shared" si="28"/>
        <v>96.77317275429071</v>
      </c>
      <c r="F308" s="5">
        <f t="shared" si="29"/>
        <v>6.511977695809029</v>
      </c>
    </row>
    <row r="309" spans="1:6" ht="12.75">
      <c r="A309" s="5">
        <f t="shared" si="24"/>
        <v>90.2999999999995</v>
      </c>
      <c r="B309" s="5">
        <f t="shared" si="25"/>
        <v>0.5677319166179982</v>
      </c>
      <c r="C309" s="5">
        <f t="shared" si="26"/>
        <v>0.10605160774748246</v>
      </c>
      <c r="D309" s="5">
        <f t="shared" si="27"/>
        <v>-0.1407460058796857</v>
      </c>
      <c r="E309" s="5">
        <f t="shared" si="28"/>
        <v>96.80498823661496</v>
      </c>
      <c r="F309" s="5">
        <f t="shared" si="29"/>
        <v>6.469753894045123</v>
      </c>
    </row>
    <row r="310" spans="1:6" ht="12.75">
      <c r="A310" s="5">
        <f t="shared" si="24"/>
        <v>90.5999999999995</v>
      </c>
      <c r="B310" s="5">
        <f t="shared" si="25"/>
        <v>0.5675950926919313</v>
      </c>
      <c r="C310" s="5">
        <f t="shared" si="26"/>
        <v>0.10489440203786593</v>
      </c>
      <c r="D310" s="5">
        <f t="shared" si="27"/>
        <v>-0.13987766664302992</v>
      </c>
      <c r="E310" s="5">
        <f t="shared" si="28"/>
        <v>96.83645655722631</v>
      </c>
      <c r="F310" s="5">
        <f t="shared" si="29"/>
        <v>6.427790594052214</v>
      </c>
    </row>
    <row r="311" spans="1:6" ht="12.75">
      <c r="A311" s="5">
        <f t="shared" si="24"/>
        <v>90.8999999999995</v>
      </c>
      <c r="B311" s="5">
        <f t="shared" si="25"/>
        <v>0.5674599555631076</v>
      </c>
      <c r="C311" s="5">
        <f t="shared" si="26"/>
        <v>0.10375074178351706</v>
      </c>
      <c r="D311" s="5">
        <f t="shared" si="27"/>
        <v>-0.13901384145911921</v>
      </c>
      <c r="E311" s="5">
        <f t="shared" si="28"/>
        <v>96.86758177976137</v>
      </c>
      <c r="F311" s="5">
        <f t="shared" si="29"/>
        <v>6.386086441614479</v>
      </c>
    </row>
    <row r="312" spans="1:6" ht="12.75">
      <c r="A312" s="5">
        <f t="shared" si="24"/>
        <v>91.19999999999949</v>
      </c>
      <c r="B312" s="5">
        <f t="shared" si="25"/>
        <v>0.567326482814291</v>
      </c>
      <c r="C312" s="5">
        <f t="shared" si="26"/>
        <v>0.10262046285277027</v>
      </c>
      <c r="D312" s="5">
        <f t="shared" si="27"/>
        <v>-0.13815452408726528</v>
      </c>
      <c r="E312" s="5">
        <f t="shared" si="28"/>
        <v>96.8983679186172</v>
      </c>
      <c r="F312" s="5">
        <f t="shared" si="29"/>
        <v>6.344640084388299</v>
      </c>
    </row>
    <row r="313" spans="1:6" ht="12.75">
      <c r="A313" s="5">
        <f t="shared" si="24"/>
        <v>91.49999999999949</v>
      </c>
      <c r="B313" s="5">
        <f t="shared" si="25"/>
        <v>0.5671946523488539</v>
      </c>
      <c r="C313" s="5">
        <f t="shared" si="26"/>
        <v>0.10150340310092876</v>
      </c>
      <c r="D313" s="5">
        <f t="shared" si="27"/>
        <v>-0.13729970787225376</v>
      </c>
      <c r="E313" s="5">
        <f t="shared" si="28"/>
        <v>96.92881893954747</v>
      </c>
      <c r="F313" s="5">
        <f t="shared" si="29"/>
        <v>6.303450172026623</v>
      </c>
    </row>
    <row r="314" spans="1:6" ht="12.75">
      <c r="A314" s="5">
        <f t="shared" si="24"/>
        <v>91.79999999999949</v>
      </c>
      <c r="B314" s="5">
        <f t="shared" si="25"/>
        <v>0.567064442385759</v>
      </c>
      <c r="C314" s="5">
        <f t="shared" si="26"/>
        <v>0.10039940234731404</v>
      </c>
      <c r="D314" s="5">
        <f t="shared" si="27"/>
        <v>-0.13644938575599647</v>
      </c>
      <c r="E314" s="5">
        <f t="shared" si="28"/>
        <v>96.95893876025167</v>
      </c>
      <c r="F314" s="5">
        <f t="shared" si="29"/>
        <v>6.262515356299824</v>
      </c>
    </row>
    <row r="315" spans="1:6" ht="12.75">
      <c r="A315" s="5">
        <f t="shared" si="24"/>
        <v>92.09999999999948</v>
      </c>
      <c r="B315" s="5">
        <f t="shared" si="25"/>
        <v>0.5669358314546312</v>
      </c>
      <c r="C315" s="5">
        <f t="shared" si="26"/>
        <v>0.09930830235255872</v>
      </c>
      <c r="D315" s="5">
        <f t="shared" si="27"/>
        <v>-0.1356035502889294</v>
      </c>
      <c r="E315" s="5">
        <f t="shared" si="28"/>
        <v>96.98873125095744</v>
      </c>
      <c r="F315" s="5">
        <f t="shared" si="29"/>
        <v>6.2218342912131455</v>
      </c>
    </row>
    <row r="316" spans="1:6" ht="12.75">
      <c r="A316" s="5">
        <f t="shared" si="24"/>
        <v>92.39999999999948</v>
      </c>
      <c r="B316" s="5">
        <f t="shared" si="25"/>
        <v>0.5668087983909171</v>
      </c>
      <c r="C316" s="5">
        <f t="shared" si="26"/>
        <v>0.09822994679612052</v>
      </c>
      <c r="D316" s="5">
        <f t="shared" si="27"/>
        <v>-0.134762193641161</v>
      </c>
      <c r="E316" s="5">
        <f t="shared" si="28"/>
        <v>97.01820023499629</v>
      </c>
      <c r="F316" s="5">
        <f t="shared" si="29"/>
        <v>6.181405633120797</v>
      </c>
    </row>
    <row r="317" spans="1:6" ht="12.75">
      <c r="A317" s="5">
        <f t="shared" si="24"/>
        <v>92.69999999999948</v>
      </c>
      <c r="B317" s="5">
        <f t="shared" si="25"/>
        <v>0.5666833223311274</v>
      </c>
      <c r="C317" s="5">
        <f t="shared" si="26"/>
        <v>0.09716418125402981</v>
      </c>
      <c r="D317" s="5">
        <f t="shared" si="27"/>
        <v>-0.13392530761337793</v>
      </c>
      <c r="E317" s="5">
        <f t="shared" si="28"/>
        <v>97.0473494893725</v>
      </c>
      <c r="F317" s="5">
        <f t="shared" si="29"/>
        <v>6.141228040836784</v>
      </c>
    </row>
    <row r="318" spans="1:6" ht="12.75">
      <c r="A318" s="5">
        <f t="shared" si="24"/>
        <v>92.99999999999947</v>
      </c>
      <c r="B318" s="5">
        <f t="shared" si="25"/>
        <v>0.5665593827081622</v>
      </c>
      <c r="C318" s="5">
        <f t="shared" si="26"/>
        <v>0.09611085317683354</v>
      </c>
      <c r="D318" s="5">
        <f t="shared" si="27"/>
        <v>-0.13309288364751196</v>
      </c>
      <c r="E318" s="5">
        <f t="shared" si="28"/>
        <v>97.07618274532554</v>
      </c>
      <c r="F318" s="5">
        <f t="shared" si="29"/>
        <v>6.10130017574253</v>
      </c>
    </row>
    <row r="319" spans="1:6" ht="12.75">
      <c r="A319" s="5">
        <f t="shared" si="24"/>
        <v>93.29999999999947</v>
      </c>
      <c r="B319" s="5">
        <f t="shared" si="25"/>
        <v>0.5664369592467201</v>
      </c>
      <c r="C319" s="5">
        <f t="shared" si="26"/>
        <v>0.09506981186780106</v>
      </c>
      <c r="D319" s="5">
        <f t="shared" si="27"/>
        <v>-0.13226491283717262</v>
      </c>
      <c r="E319" s="5">
        <f t="shared" si="28"/>
        <v>97.10470368888588</v>
      </c>
      <c r="F319" s="5">
        <f t="shared" si="29"/>
        <v>6.061620701891378</v>
      </c>
    </row>
    <row r="320" spans="1:6" ht="12.75">
      <c r="A320" s="5">
        <f t="shared" si="24"/>
        <v>93.59999999999947</v>
      </c>
      <c r="B320" s="5">
        <f t="shared" si="25"/>
        <v>0.5663160319587847</v>
      </c>
      <c r="C320" s="5">
        <f t="shared" si="26"/>
        <v>0.09404090846131741</v>
      </c>
      <c r="D320" s="5">
        <f t="shared" si="27"/>
        <v>-0.13144138593785154</v>
      </c>
      <c r="E320" s="5">
        <f t="shared" si="28"/>
        <v>97.13291596142427</v>
      </c>
      <c r="F320" s="5">
        <f t="shared" si="29"/>
        <v>6.022188286110023</v>
      </c>
    </row>
    <row r="321" spans="1:6" ht="12.75">
      <c r="A321" s="5">
        <f t="shared" si="24"/>
        <v>93.89999999999947</v>
      </c>
      <c r="B321" s="5">
        <f t="shared" si="25"/>
        <v>0.5661965811391896</v>
      </c>
      <c r="C321" s="5">
        <f t="shared" si="26"/>
        <v>0.09302399590151378</v>
      </c>
      <c r="D321" s="5">
        <f t="shared" si="27"/>
        <v>-0.13062229337690262</v>
      </c>
      <c r="E321" s="5">
        <f t="shared" si="28"/>
        <v>97.16082316019472</v>
      </c>
      <c r="F321" s="5">
        <f t="shared" si="29"/>
        <v>5.983001598096952</v>
      </c>
    </row>
    <row r="322" spans="1:6" ht="12.75">
      <c r="A322" s="5">
        <f t="shared" si="24"/>
        <v>94.19999999999946</v>
      </c>
      <c r="B322" s="5">
        <f t="shared" si="25"/>
        <v>0.5660785873612616</v>
      </c>
      <c r="C322" s="5">
        <f t="shared" si="26"/>
        <v>0.09201892892111196</v>
      </c>
      <c r="D322" s="5">
        <f t="shared" si="27"/>
        <v>-0.12980762526330292</v>
      </c>
      <c r="E322" s="5">
        <f t="shared" si="28"/>
        <v>97.18842883887106</v>
      </c>
      <c r="F322" s="5">
        <f t="shared" si="29"/>
        <v>5.944059310517961</v>
      </c>
    </row>
    <row r="323" spans="1:6" ht="12.75">
      <c r="A323" s="5">
        <f t="shared" si="24"/>
        <v>94.49999999999946</v>
      </c>
      <c r="B323" s="5">
        <f t="shared" si="25"/>
        <v>0.5659620314725368</v>
      </c>
      <c r="C323" s="5">
        <f t="shared" si="26"/>
        <v>0.09102556402049178</v>
      </c>
      <c r="D323" s="5">
        <f t="shared" si="27"/>
        <v>-0.12899737139719847</v>
      </c>
      <c r="E323" s="5">
        <f t="shared" si="28"/>
        <v>97.21573650807721</v>
      </c>
      <c r="F323" s="5">
        <f t="shared" si="29"/>
        <v>5.905360099098801</v>
      </c>
    </row>
    <row r="324" spans="1:6" ht="12.75">
      <c r="A324" s="5">
        <f t="shared" si="24"/>
        <v>94.79999999999946</v>
      </c>
      <c r="B324" s="5">
        <f t="shared" si="25"/>
        <v>0.5658468945905522</v>
      </c>
      <c r="C324" s="5">
        <f t="shared" si="26"/>
        <v>0.09004375944696275</v>
      </c>
      <c r="D324" s="5">
        <f t="shared" si="27"/>
        <v>-0.12819152127923944</v>
      </c>
      <c r="E324" s="5">
        <f t="shared" si="28"/>
        <v>97.24274963591131</v>
      </c>
      <c r="F324" s="5">
        <f t="shared" si="29"/>
        <v>5.866902642715029</v>
      </c>
    </row>
    <row r="325" spans="1:6" ht="12.75">
      <c r="A325" s="5">
        <f t="shared" si="24"/>
        <v>95.09999999999945</v>
      </c>
      <c r="B325" s="5">
        <f t="shared" si="25"/>
        <v>0.5657331580987076</v>
      </c>
      <c r="C325" s="5">
        <f t="shared" si="26"/>
        <v>0.08907337517425784</v>
      </c>
      <c r="D325" s="5">
        <f t="shared" si="27"/>
        <v>-0.1273900641197101</v>
      </c>
      <c r="E325" s="5">
        <f t="shared" si="28"/>
        <v>97.2694716484636</v>
      </c>
      <c r="F325" s="5">
        <f t="shared" si="29"/>
        <v>5.8286856234791165</v>
      </c>
    </row>
    <row r="326" spans="1:6" ht="12.75">
      <c r="A326" s="5">
        <f t="shared" si="24"/>
        <v>95.39999999999945</v>
      </c>
      <c r="B326" s="5">
        <f t="shared" si="25"/>
        <v>0.5656208036422009</v>
      </c>
      <c r="C326" s="5">
        <f t="shared" si="26"/>
        <v>0.08811427288225104</v>
      </c>
      <c r="D326" s="5">
        <f t="shared" si="27"/>
        <v>-0.12659298884745576</v>
      </c>
      <c r="E326" s="5">
        <f t="shared" si="28"/>
        <v>97.29590593032827</v>
      </c>
      <c r="F326" s="5">
        <f t="shared" si="29"/>
        <v>5.79070772682488</v>
      </c>
    </row>
    <row r="327" spans="1:6" ht="12.75">
      <c r="A327" s="5">
        <f t="shared" si="24"/>
        <v>95.69999999999945</v>
      </c>
      <c r="B327" s="5">
        <f t="shared" si="25"/>
        <v>0.5655098131240291</v>
      </c>
      <c r="C327" s="5">
        <f t="shared" si="26"/>
        <v>0.08716631593685698</v>
      </c>
      <c r="D327" s="5">
        <f t="shared" si="27"/>
        <v>-0.12580028411861352</v>
      </c>
      <c r="E327" s="5">
        <f t="shared" si="28"/>
        <v>97.32205582510933</v>
      </c>
      <c r="F327" s="5">
        <f t="shared" si="29"/>
        <v>5.752967641589295</v>
      </c>
    </row>
    <row r="328" spans="1:6" ht="12.75">
      <c r="A328" s="5">
        <f t="shared" si="24"/>
        <v>95.99999999999945</v>
      </c>
      <c r="B328" s="5">
        <f t="shared" si="25"/>
        <v>0.5654001687010615</v>
      </c>
      <c r="C328" s="5">
        <f t="shared" si="26"/>
        <v>0.08622936937018544</v>
      </c>
      <c r="D328" s="5">
        <f t="shared" si="27"/>
        <v>-0.125011938325148</v>
      </c>
      <c r="E328" s="5">
        <f t="shared" si="28"/>
        <v>97.34792463592039</v>
      </c>
      <c r="F328" s="5">
        <f t="shared" si="29"/>
        <v>5.715464060091751</v>
      </c>
    </row>
    <row r="329" spans="1:6" ht="12.75">
      <c r="A329" s="5">
        <f t="shared" si="24"/>
        <v>96.29999999999944</v>
      </c>
      <c r="B329" s="5">
        <f t="shared" si="25"/>
        <v>0.5652918527801756</v>
      </c>
      <c r="C329" s="5">
        <f t="shared" si="26"/>
        <v>0.0853032998608576</v>
      </c>
      <c r="D329" s="5">
        <f t="shared" si="27"/>
        <v>-0.12422793960319903</v>
      </c>
      <c r="E329" s="5">
        <f t="shared" si="28"/>
        <v>97.37351562587865</v>
      </c>
      <c r="F329" s="5">
        <f t="shared" si="29"/>
        <v>5.678195678210791</v>
      </c>
    </row>
    <row r="330" spans="1:6" ht="12.75">
      <c r="A330" s="5">
        <f aca="true" t="shared" si="30" ref="A330:A393">A329+DT_ex</f>
        <v>96.59999999999944</v>
      </c>
      <c r="B330" s="5">
        <f aca="true" t="shared" si="31" ref="B330:B393">I_ex/(1+K1_ex*E329+K2_ex*F329)</f>
        <v>0.5651848480144611</v>
      </c>
      <c r="C330" s="5">
        <f aca="true" t="shared" si="32" ref="C330:C393">K5_ex*B330*E329-K3_ex*E329</f>
        <v>0.08438797571456114</v>
      </c>
      <c r="D330" s="5">
        <f aca="true" t="shared" si="33" ref="D330:D393">K6_ex*B330*F329-K4_ex*F329</f>
        <v>-0.12344827584124277</v>
      </c>
      <c r="E330" s="5">
        <f aca="true" t="shared" si="34" ref="E330:E393">E329+C330*DT_ex</f>
        <v>97.39883201859303</v>
      </c>
      <c r="F330" s="5">
        <f aca="true" t="shared" si="35" ref="F330:F393">F329+D330*DT_ex</f>
        <v>5.641161195458419</v>
      </c>
    </row>
    <row r="331" spans="1:6" ht="12.75">
      <c r="A331" s="5">
        <f t="shared" si="30"/>
        <v>96.89999999999944</v>
      </c>
      <c r="B331" s="5">
        <f t="shared" si="31"/>
        <v>0.5650791372994879</v>
      </c>
      <c r="C331" s="5">
        <f t="shared" si="32"/>
        <v>0.083483266844814</v>
      </c>
      <c r="D331" s="5">
        <f t="shared" si="33"/>
        <v>-0.12267293468807136</v>
      </c>
      <c r="E331" s="5">
        <f t="shared" si="34"/>
        <v>97.42387699864648</v>
      </c>
      <c r="F331" s="5">
        <f t="shared" si="35"/>
        <v>5.6043593150519975</v>
      </c>
    </row>
    <row r="332" spans="1:6" ht="12.75">
      <c r="A332" s="5">
        <f t="shared" si="30"/>
        <v>97.19999999999943</v>
      </c>
      <c r="B332" s="5">
        <f t="shared" si="31"/>
        <v>0.5649747037696341</v>
      </c>
      <c r="C332" s="5">
        <f t="shared" si="32"/>
        <v>0.08258904475389706</v>
      </c>
      <c r="D332" s="5">
        <f t="shared" si="33"/>
        <v>-0.1219019035605953</v>
      </c>
      <c r="E332" s="5">
        <f t="shared" si="34"/>
        <v>97.44865371207264</v>
      </c>
      <c r="F332" s="5">
        <f t="shared" si="35"/>
        <v>5.567788743983819</v>
      </c>
    </row>
    <row r="333" spans="1:6" ht="12.75">
      <c r="A333" s="5">
        <f t="shared" si="30"/>
        <v>97.49999999999943</v>
      </c>
      <c r="B333" s="5">
        <f t="shared" si="31"/>
        <v>0.5648715307944804</v>
      </c>
      <c r="C333" s="5">
        <f t="shared" si="32"/>
        <v>0.08170518251404246</v>
      </c>
      <c r="D333" s="5">
        <f t="shared" si="33"/>
        <v>-0.12113516965147009</v>
      </c>
      <c r="E333" s="5">
        <f t="shared" si="34"/>
        <v>97.47316526682685</v>
      </c>
      <c r="F333" s="5">
        <f t="shared" si="35"/>
        <v>5.531448193088377</v>
      </c>
    </row>
    <row r="334" spans="1:6" ht="12.75">
      <c r="A334" s="5">
        <f t="shared" si="30"/>
        <v>97.79999999999943</v>
      </c>
      <c r="B334" s="5">
        <f t="shared" si="31"/>
        <v>0.5647696019752604</v>
      </c>
      <c r="C334" s="5">
        <f t="shared" si="32"/>
        <v>0.08083155474877657</v>
      </c>
      <c r="D334" s="5">
        <f t="shared" si="33"/>
        <v>-0.12037271993655405</v>
      </c>
      <c r="E334" s="5">
        <f t="shared" si="34"/>
        <v>97.49741473325149</v>
      </c>
      <c r="F334" s="5">
        <f t="shared" si="35"/>
        <v>5.495336377107411</v>
      </c>
    </row>
    <row r="335" spans="1:6" ht="12.75">
      <c r="A335" s="5">
        <f t="shared" si="30"/>
        <v>98.09999999999943</v>
      </c>
      <c r="B335" s="5">
        <f t="shared" si="31"/>
        <v>0.5646689011413737</v>
      </c>
      <c r="C335" s="5">
        <f t="shared" si="32"/>
        <v>0.07996803761449645</v>
      </c>
      <c r="D335" s="5">
        <f t="shared" si="33"/>
        <v>-0.11961454118219761</v>
      </c>
      <c r="E335" s="5">
        <f t="shared" si="34"/>
        <v>97.52140514453583</v>
      </c>
      <c r="F335" s="5">
        <f t="shared" si="35"/>
        <v>5.459452014752752</v>
      </c>
    </row>
    <row r="336" spans="1:6" ht="12.75">
      <c r="A336" s="5">
        <f t="shared" si="30"/>
        <v>98.39999999999942</v>
      </c>
      <c r="B336" s="5">
        <f t="shared" si="31"/>
        <v>0.5645694123469548</v>
      </c>
      <c r="C336" s="5">
        <f t="shared" si="32"/>
        <v>0.07911450878222226</v>
      </c>
      <c r="D336" s="5">
        <f t="shared" si="33"/>
        <v>-0.1188606199523696</v>
      </c>
      <c r="E336" s="5">
        <f t="shared" si="34"/>
        <v>97.5451394971705</v>
      </c>
      <c r="F336" s="5">
        <f t="shared" si="35"/>
        <v>5.423793828767041</v>
      </c>
    </row>
    <row r="337" spans="1:6" ht="12.75">
      <c r="A337" s="5">
        <f t="shared" si="30"/>
        <v>98.69999999999942</v>
      </c>
      <c r="B337" s="5">
        <f t="shared" si="31"/>
        <v>0.5644711198675009</v>
      </c>
      <c r="C337" s="5">
        <f t="shared" si="32"/>
        <v>0.0782708474195637</v>
      </c>
      <c r="D337" s="5">
        <f t="shared" si="33"/>
        <v>-0.11811094261562344</v>
      </c>
      <c r="E337" s="5">
        <f t="shared" si="34"/>
        <v>97.56862075139637</v>
      </c>
      <c r="F337" s="5">
        <f t="shared" si="35"/>
        <v>5.388360545982354</v>
      </c>
    </row>
    <row r="338" spans="1:6" ht="12.75">
      <c r="A338" s="5">
        <f t="shared" si="30"/>
        <v>98.99999999999942</v>
      </c>
      <c r="B338" s="5">
        <f t="shared" si="31"/>
        <v>0.5643740081965539</v>
      </c>
      <c r="C338" s="5">
        <f t="shared" si="32"/>
        <v>0.07743693417287023</v>
      </c>
      <c r="D338" s="5">
        <f t="shared" si="33"/>
        <v>-0.11736549535190607</v>
      </c>
      <c r="E338" s="5">
        <f t="shared" si="34"/>
        <v>97.59185183164823</v>
      </c>
      <c r="F338" s="5">
        <f t="shared" si="35"/>
        <v>5.353150897376782</v>
      </c>
    </row>
    <row r="339" spans="1:6" ht="12.75">
      <c r="A339" s="5">
        <f t="shared" si="30"/>
        <v>99.29999999999941</v>
      </c>
      <c r="B339" s="5">
        <f t="shared" si="31"/>
        <v>0.5642780620424402</v>
      </c>
      <c r="C339" s="5">
        <f t="shared" si="32"/>
        <v>0.07661265114958749</v>
      </c>
      <c r="D339" s="5">
        <f t="shared" si="33"/>
        <v>-0.11662426415921309</v>
      </c>
      <c r="E339" s="5">
        <f t="shared" si="34"/>
        <v>97.6148356269931</v>
      </c>
      <c r="F339" s="5">
        <f t="shared" si="35"/>
        <v>5.318163618129018</v>
      </c>
    </row>
    <row r="340" spans="1:6" ht="12.75">
      <c r="A340" s="5">
        <f t="shared" si="30"/>
        <v>99.59999999999941</v>
      </c>
      <c r="B340" s="5">
        <f t="shared" si="31"/>
        <v>0.5641832663250604</v>
      </c>
      <c r="C340" s="5">
        <f t="shared" si="32"/>
        <v>0.07579788190078851</v>
      </c>
      <c r="D340" s="5">
        <f t="shared" si="33"/>
        <v>-0.11588723486009436</v>
      </c>
      <c r="E340" s="5">
        <f t="shared" si="34"/>
        <v>97.63757499156334</v>
      </c>
      <c r="F340" s="5">
        <f t="shared" si="35"/>
        <v>5.28339744767099</v>
      </c>
    </row>
    <row r="341" spans="1:6" ht="12.75">
      <c r="A341" s="5">
        <f t="shared" si="30"/>
        <v>99.89999999999941</v>
      </c>
      <c r="B341" s="5">
        <f t="shared" si="31"/>
        <v>0.564089606172736</v>
      </c>
      <c r="C341" s="5">
        <f t="shared" si="32"/>
        <v>0.07499251140392005</v>
      </c>
      <c r="D341" s="5">
        <f t="shared" si="33"/>
        <v>-0.11515439310801112</v>
      </c>
      <c r="E341" s="5">
        <f t="shared" si="34"/>
        <v>97.66007274498452</v>
      </c>
      <c r="F341" s="5">
        <f t="shared" si="35"/>
        <v>5.248851129738586</v>
      </c>
    </row>
    <row r="342" spans="1:6" ht="12.75">
      <c r="A342" s="5">
        <f t="shared" si="30"/>
        <v>100.1999999999994</v>
      </c>
      <c r="B342" s="5">
        <f t="shared" si="31"/>
        <v>0.5639970669191054</v>
      </c>
      <c r="C342" s="5">
        <f t="shared" si="32"/>
        <v>0.07419642604571663</v>
      </c>
      <c r="D342" s="5">
        <f t="shared" si="33"/>
        <v>-0.11442572439354953</v>
      </c>
      <c r="E342" s="5">
        <f t="shared" si="34"/>
        <v>97.68233167279823</v>
      </c>
      <c r="F342" s="5">
        <f t="shared" si="35"/>
        <v>5.2145234124205215</v>
      </c>
    </row>
    <row r="343" spans="1:6" ht="12.75">
      <c r="A343" s="5">
        <f t="shared" si="30"/>
        <v>100.4999999999994</v>
      </c>
      <c r="B343" s="5">
        <f t="shared" si="31"/>
        <v>0.5639056341000713</v>
      </c>
      <c r="C343" s="5">
        <f t="shared" si="32"/>
        <v>0.07340951360530923</v>
      </c>
      <c r="D343" s="5">
        <f t="shared" si="33"/>
        <v>-0.113701214050493</v>
      </c>
      <c r="E343" s="5">
        <f t="shared" si="34"/>
        <v>97.70435452687983</v>
      </c>
      <c r="F343" s="5">
        <f t="shared" si="35"/>
        <v>5.180413048205374</v>
      </c>
    </row>
    <row r="344" spans="1:6" ht="12.75">
      <c r="A344" s="5">
        <f t="shared" si="30"/>
        <v>100.7999999999994</v>
      </c>
      <c r="B344" s="5">
        <f t="shared" si="31"/>
        <v>0.5638152934507997</v>
      </c>
      <c r="C344" s="5">
        <f t="shared" si="32"/>
        <v>0.07263166323753634</v>
      </c>
      <c r="D344" s="5">
        <f t="shared" si="33"/>
        <v>-0.11298084726175542</v>
      </c>
      <c r="E344" s="5">
        <f t="shared" si="34"/>
        <v>97.72614402585108</v>
      </c>
      <c r="F344" s="5">
        <f t="shared" si="35"/>
        <v>5.146518794026847</v>
      </c>
    </row>
    <row r="345" spans="1:6" ht="12.75">
      <c r="A345" s="5">
        <f t="shared" si="30"/>
        <v>101.0999999999994</v>
      </c>
      <c r="B345" s="5">
        <f t="shared" si="31"/>
        <v>0.5637260309027654</v>
      </c>
      <c r="C345" s="5">
        <f t="shared" si="32"/>
        <v>0.07186276545641146</v>
      </c>
      <c r="D345" s="5">
        <f t="shared" si="33"/>
        <v>-0.11226460906518029</v>
      </c>
      <c r="E345" s="5">
        <f t="shared" si="34"/>
        <v>97.74770285548801</v>
      </c>
      <c r="F345" s="5">
        <f t="shared" si="35"/>
        <v>5.112839411307293</v>
      </c>
    </row>
    <row r="346" spans="1:6" ht="12.75">
      <c r="A346" s="5">
        <f t="shared" si="30"/>
        <v>101.3999999999994</v>
      </c>
      <c r="B346" s="5">
        <f t="shared" si="31"/>
        <v>0.5636378325808478</v>
      </c>
      <c r="C346" s="5">
        <f t="shared" si="32"/>
        <v>0.07110271211879393</v>
      </c>
      <c r="D346" s="5">
        <f t="shared" si="33"/>
        <v>-0.11155248435920567</v>
      </c>
      <c r="E346" s="5">
        <f t="shared" si="34"/>
        <v>97.76903366912366</v>
      </c>
      <c r="F346" s="5">
        <f t="shared" si="35"/>
        <v>5.079373665999531</v>
      </c>
    </row>
    <row r="347" spans="1:6" ht="12.75">
      <c r="A347" s="5">
        <f t="shared" si="30"/>
        <v>101.69999999999939</v>
      </c>
      <c r="B347" s="5">
        <f t="shared" si="31"/>
        <v>0.563550684800473</v>
      </c>
      <c r="C347" s="5">
        <f t="shared" si="32"/>
        <v>0.07035139640823829</v>
      </c>
      <c r="D347" s="5">
        <f t="shared" si="33"/>
        <v>-0.1108444579084003</v>
      </c>
      <c r="E347" s="5">
        <f t="shared" si="34"/>
        <v>97.79013908804613</v>
      </c>
      <c r="F347" s="5">
        <f t="shared" si="35"/>
        <v>5.046120328627011</v>
      </c>
    </row>
    <row r="348" spans="1:6" ht="12.75">
      <c r="A348" s="5">
        <f t="shared" si="30"/>
        <v>101.99999999999939</v>
      </c>
      <c r="B348" s="5">
        <f t="shared" si="31"/>
        <v>0.563464574064803</v>
      </c>
      <c r="C348" s="5">
        <f t="shared" si="32"/>
        <v>0.06960871281902126</v>
      </c>
      <c r="D348" s="5">
        <f t="shared" si="33"/>
        <v>-0.11014051434887245</v>
      </c>
      <c r="E348" s="5">
        <f t="shared" si="34"/>
        <v>97.81102170189183</v>
      </c>
      <c r="F348" s="5">
        <f t="shared" si="35"/>
        <v>5.01307817432235</v>
      </c>
    </row>
    <row r="349" spans="1:6" ht="12.75">
      <c r="A349" s="5">
        <f t="shared" si="30"/>
        <v>102.29999999999939</v>
      </c>
      <c r="B349" s="5">
        <f t="shared" si="31"/>
        <v>0.5633794870619693</v>
      </c>
      <c r="C349" s="5">
        <f t="shared" si="32"/>
        <v>0.06887455714034729</v>
      </c>
      <c r="D349" s="5">
        <f t="shared" si="33"/>
        <v>-0.10944063819355354</v>
      </c>
      <c r="E349" s="5">
        <f t="shared" si="34"/>
        <v>97.83168406903394</v>
      </c>
      <c r="F349" s="5">
        <f t="shared" si="35"/>
        <v>4.980245982864283</v>
      </c>
    </row>
    <row r="350" spans="1:6" ht="12.75">
      <c r="A350" s="5">
        <f t="shared" si="30"/>
        <v>102.59999999999938</v>
      </c>
      <c r="B350" s="5">
        <f t="shared" si="31"/>
        <v>0.5632954106623521</v>
      </c>
      <c r="C350" s="5">
        <f t="shared" si="32"/>
        <v>0.0681488264407264</v>
      </c>
      <c r="D350" s="5">
        <f t="shared" si="33"/>
        <v>-0.10874481383736087</v>
      </c>
      <c r="E350" s="5">
        <f t="shared" si="34"/>
        <v>97.85212871696616</v>
      </c>
      <c r="F350" s="5">
        <f t="shared" si="35"/>
        <v>4.947622538713075</v>
      </c>
    </row>
    <row r="351" spans="1:6" ht="12.75">
      <c r="A351" s="5">
        <f t="shared" si="30"/>
        <v>102.89999999999938</v>
      </c>
      <c r="B351" s="5">
        <f t="shared" si="31"/>
        <v>0.5632123319159036</v>
      </c>
      <c r="C351" s="5">
        <f t="shared" si="32"/>
        <v>0.06743141905253847</v>
      </c>
      <c r="D351" s="5">
        <f t="shared" si="33"/>
        <v>-0.10805302556224006</v>
      </c>
      <c r="E351" s="5">
        <f t="shared" si="34"/>
        <v>97.87235814268192</v>
      </c>
      <c r="F351" s="5">
        <f t="shared" si="35"/>
        <v>4.915206631044403</v>
      </c>
    </row>
    <row r="352" spans="1:6" ht="12.75">
      <c r="A352" s="5">
        <f t="shared" si="30"/>
        <v>103.19999999999938</v>
      </c>
      <c r="B352" s="5">
        <f t="shared" si="31"/>
        <v>0.5631302380495139</v>
      </c>
      <c r="C352" s="5">
        <f t="shared" si="32"/>
        <v>0.06672223455676463</v>
      </c>
      <c r="D352" s="5">
        <f t="shared" si="33"/>
        <v>-0.10736525754209095</v>
      </c>
      <c r="E352" s="5">
        <f t="shared" si="34"/>
        <v>97.89237481304895</v>
      </c>
      <c r="F352" s="5">
        <f t="shared" si="35"/>
        <v>4.882997053781776</v>
      </c>
    </row>
    <row r="353" spans="1:6" ht="12.75">
      <c r="A353" s="5">
        <f t="shared" si="30"/>
        <v>103.49999999999937</v>
      </c>
      <c r="B353" s="5">
        <f t="shared" si="31"/>
        <v>0.5630491164644192</v>
      </c>
      <c r="C353" s="5">
        <f t="shared" si="32"/>
        <v>0.06602117376789263</v>
      </c>
      <c r="D353" s="5">
        <f t="shared" si="33"/>
        <v>-0.10668149384757925</v>
      </c>
      <c r="E353" s="5">
        <f t="shared" si="34"/>
        <v>97.91218116517932</v>
      </c>
      <c r="F353" s="5">
        <f t="shared" si="35"/>
        <v>4.850992605627503</v>
      </c>
    </row>
    <row r="354" spans="1:6" ht="12.75">
      <c r="A354" s="5">
        <f t="shared" si="30"/>
        <v>103.79999999999937</v>
      </c>
      <c r="B354" s="5">
        <f t="shared" si="31"/>
        <v>0.5629689547336523</v>
      </c>
      <c r="C354" s="5">
        <f t="shared" si="32"/>
        <v>0.06532813871898657</v>
      </c>
      <c r="D354" s="5">
        <f t="shared" si="33"/>
        <v>-0.10600171845083556</v>
      </c>
      <c r="E354" s="5">
        <f t="shared" si="34"/>
        <v>97.93177960679502</v>
      </c>
      <c r="F354" s="5">
        <f t="shared" si="35"/>
        <v>4.819192090092252</v>
      </c>
    </row>
    <row r="355" spans="1:6" ht="12.75">
      <c r="A355" s="5">
        <f t="shared" si="30"/>
        <v>104.09999999999937</v>
      </c>
      <c r="B355" s="5">
        <f t="shared" si="31"/>
        <v>0.5628897405995323</v>
      </c>
      <c r="C355" s="5">
        <f t="shared" si="32"/>
        <v>0.06464303264693694</v>
      </c>
      <c r="D355" s="5">
        <f t="shared" si="33"/>
        <v>-0.10532591523004534</v>
      </c>
      <c r="E355" s="5">
        <f t="shared" si="34"/>
        <v>97.9511725165891</v>
      </c>
      <c r="F355" s="5">
        <f t="shared" si="35"/>
        <v>4.787594315523238</v>
      </c>
    </row>
    <row r="356" spans="1:6" ht="12.75">
      <c r="A356" s="5">
        <f t="shared" si="30"/>
        <v>104.39999999999937</v>
      </c>
      <c r="B356" s="5">
        <f t="shared" si="31"/>
        <v>0.5628114619711972</v>
      </c>
      <c r="C356" s="5">
        <f t="shared" si="32"/>
        <v>0.06396575997787313</v>
      </c>
      <c r="D356" s="5">
        <f t="shared" si="33"/>
        <v>-0.10465406797393054</v>
      </c>
      <c r="E356" s="5">
        <f t="shared" si="34"/>
        <v>97.97036224458246</v>
      </c>
      <c r="F356" s="5">
        <f t="shared" si="35"/>
        <v>4.756198095131059</v>
      </c>
    </row>
    <row r="357" spans="1:6" ht="12.75">
      <c r="A357" s="5">
        <f t="shared" si="30"/>
        <v>104.69999999999936</v>
      </c>
      <c r="B357" s="5">
        <f t="shared" si="31"/>
        <v>0.5627341069221719</v>
      </c>
      <c r="C357" s="5">
        <f t="shared" si="32"/>
        <v>0.06329622631273057</v>
      </c>
      <c r="D357" s="5">
        <f t="shared" si="33"/>
        <v>-0.10398616038612737</v>
      </c>
      <c r="E357" s="5">
        <f t="shared" si="34"/>
        <v>97.98935111247629</v>
      </c>
      <c r="F357" s="5">
        <f t="shared" si="35"/>
        <v>4.725002247015221</v>
      </c>
    </row>
    <row r="358" spans="1:6" ht="12.75">
      <c r="A358" s="5">
        <f t="shared" si="30"/>
        <v>104.99999999999936</v>
      </c>
      <c r="B358" s="5">
        <f t="shared" si="31"/>
        <v>0.5626576636879793</v>
      </c>
      <c r="C358" s="5">
        <f t="shared" si="32"/>
        <v>0.0626343384130097</v>
      </c>
      <c r="D358" s="5">
        <f t="shared" si="33"/>
        <v>-0.1033221760894592</v>
      </c>
      <c r="E358" s="5">
        <f t="shared" si="34"/>
        <v>98.00814141400019</v>
      </c>
      <c r="F358" s="5">
        <f t="shared" si="35"/>
        <v>4.694005594188383</v>
      </c>
    </row>
    <row r="359" spans="1:6" ht="12.75">
      <c r="A359" s="5">
        <f t="shared" si="30"/>
        <v>105.29999999999936</v>
      </c>
      <c r="B359" s="5">
        <f t="shared" si="31"/>
        <v>0.5625821206637854</v>
      </c>
      <c r="C359" s="5">
        <f t="shared" si="32"/>
        <v>0.06198000418666716</v>
      </c>
      <c r="D359" s="5">
        <f t="shared" si="33"/>
        <v>-0.10266209863011053</v>
      </c>
      <c r="E359" s="5">
        <f t="shared" si="34"/>
        <v>98.0267354152562</v>
      </c>
      <c r="F359" s="5">
        <f t="shared" si="35"/>
        <v>4.6632069645993495</v>
      </c>
    </row>
    <row r="360" spans="1:6" ht="12.75">
      <c r="A360" s="5">
        <f t="shared" si="30"/>
        <v>105.59999999999935</v>
      </c>
      <c r="B360" s="5">
        <f t="shared" si="31"/>
        <v>0.5625074664020848</v>
      </c>
      <c r="C360" s="5">
        <f t="shared" si="32"/>
        <v>0.06133313267419105</v>
      </c>
      <c r="D360" s="5">
        <f t="shared" si="33"/>
        <v>-0.10200591148170063</v>
      </c>
      <c r="E360" s="5">
        <f t="shared" si="34"/>
        <v>98.04513535505845</v>
      </c>
      <c r="F360" s="5">
        <f t="shared" si="35"/>
        <v>4.632605191154839</v>
      </c>
    </row>
    <row r="361" spans="1:6" ht="12.75">
      <c r="A361" s="5">
        <f t="shared" si="30"/>
        <v>105.89999999999935</v>
      </c>
      <c r="B361" s="5">
        <f t="shared" si="31"/>
        <v>0.56243368961042</v>
      </c>
      <c r="C361" s="5">
        <f t="shared" si="32"/>
        <v>0.06069363403481898</v>
      </c>
      <c r="D361" s="5">
        <f t="shared" si="33"/>
        <v>-0.10135359804926192</v>
      </c>
      <c r="E361" s="5">
        <f t="shared" si="34"/>
        <v>98.0633434452689</v>
      </c>
      <c r="F361" s="5">
        <f t="shared" si="35"/>
        <v>4.6021991117400605</v>
      </c>
    </row>
    <row r="362" spans="1:6" ht="12.75">
      <c r="A362" s="5">
        <f t="shared" si="30"/>
        <v>106.19999999999935</v>
      </c>
      <c r="B362" s="5">
        <f t="shared" si="31"/>
        <v>0.5623607791491392</v>
      </c>
      <c r="C362" s="5">
        <f t="shared" si="32"/>
        <v>0.06006141953293209</v>
      </c>
      <c r="D362" s="5">
        <f t="shared" si="33"/>
        <v>-0.1007051416731222</v>
      </c>
      <c r="E362" s="5">
        <f t="shared" si="34"/>
        <v>98.08136187112878</v>
      </c>
      <c r="F362" s="5">
        <f t="shared" si="35"/>
        <v>4.571987569238124</v>
      </c>
    </row>
    <row r="363" spans="1:6" ht="12.75">
      <c r="A363" s="5">
        <f t="shared" si="30"/>
        <v>106.49999999999935</v>
      </c>
      <c r="B363" s="5">
        <f t="shared" si="31"/>
        <v>0.5622887240291886</v>
      </c>
      <c r="C363" s="5">
        <f t="shared" si="32"/>
        <v>0.0594364015245894</v>
      </c>
      <c r="D363" s="5">
        <f t="shared" si="33"/>
        <v>-0.10006052563269541</v>
      </c>
      <c r="E363" s="5">
        <f t="shared" si="34"/>
        <v>98.09919279158615</v>
      </c>
      <c r="F363" s="5">
        <f t="shared" si="35"/>
        <v>4.541969411548315</v>
      </c>
    </row>
    <row r="364" spans="1:6" ht="12.75">
      <c r="A364" s="5">
        <f t="shared" si="30"/>
        <v>106.79999999999934</v>
      </c>
      <c r="B364" s="5">
        <f t="shared" si="31"/>
        <v>0.5622175134099382</v>
      </c>
      <c r="C364" s="5">
        <f t="shared" si="32"/>
        <v>0.05881849344422818</v>
      </c>
      <c r="D364" s="5">
        <f t="shared" si="33"/>
        <v>-0.09941973315018107</v>
      </c>
      <c r="E364" s="5">
        <f t="shared" si="34"/>
        <v>98.11683833961942</v>
      </c>
      <c r="F364" s="5">
        <f t="shared" si="35"/>
        <v>4.512143491603261</v>
      </c>
    </row>
    <row r="365" spans="1:6" ht="12.75">
      <c r="A365" s="5">
        <f t="shared" si="30"/>
        <v>107.09999999999934</v>
      </c>
      <c r="B365" s="5">
        <f t="shared" si="31"/>
        <v>0.5621471365970427</v>
      </c>
      <c r="C365" s="5">
        <f t="shared" si="32"/>
        <v>0.05820760979150563</v>
      </c>
      <c r="D365" s="5">
        <f t="shared" si="33"/>
        <v>-0.09878274739417528</v>
      </c>
      <c r="E365" s="5">
        <f t="shared" si="34"/>
        <v>98.13430062255688</v>
      </c>
      <c r="F365" s="5">
        <f t="shared" si="35"/>
        <v>4.482508667385009</v>
      </c>
    </row>
    <row r="366" spans="1:6" ht="12.75">
      <c r="A366" s="5">
        <f t="shared" si="30"/>
        <v>107.39999999999934</v>
      </c>
      <c r="B366" s="5">
        <f t="shared" si="31"/>
        <v>0.5620775830403374</v>
      </c>
      <c r="C366" s="5">
        <f t="shared" si="32"/>
        <v>0.05760366611831902</v>
      </c>
      <c r="D366" s="5">
        <f t="shared" si="33"/>
        <v>-0.09814955148319399</v>
      </c>
      <c r="E366" s="5">
        <f t="shared" si="34"/>
        <v>98.15158172239238</v>
      </c>
      <c r="F366" s="5">
        <f t="shared" si="35"/>
        <v>4.453063801940051</v>
      </c>
    </row>
    <row r="367" spans="1:6" ht="12.75">
      <c r="A367" s="5">
        <f t="shared" si="30"/>
        <v>107.69999999999933</v>
      </c>
      <c r="B367" s="5">
        <f t="shared" si="31"/>
        <v>0.5620088423317636</v>
      </c>
      <c r="C367" s="5">
        <f t="shared" si="32"/>
        <v>0.05700657901594042</v>
      </c>
      <c r="D367" s="5">
        <f t="shared" si="33"/>
        <v>-0.09752012848911204</v>
      </c>
      <c r="E367" s="5">
        <f t="shared" si="34"/>
        <v>98.16868369609716</v>
      </c>
      <c r="F367" s="5">
        <f t="shared" si="35"/>
        <v>4.423807763393317</v>
      </c>
    </row>
    <row r="368" spans="1:6" ht="12.75">
      <c r="A368" s="5">
        <f t="shared" si="30"/>
        <v>107.99999999999933</v>
      </c>
      <c r="B368" s="5">
        <f t="shared" si="31"/>
        <v>0.5619409042033298</v>
      </c>
      <c r="C368" s="5">
        <f t="shared" si="32"/>
        <v>0.056416266102327306</v>
      </c>
      <c r="D368" s="5">
        <f t="shared" si="33"/>
        <v>-0.09689446144051833</v>
      </c>
      <c r="E368" s="5">
        <f t="shared" si="34"/>
        <v>98.18560857592786</v>
      </c>
      <c r="F368" s="5">
        <f t="shared" si="35"/>
        <v>4.394739424961161</v>
      </c>
    </row>
    <row r="369" spans="1:6" ht="12.75">
      <c r="A369" s="5">
        <f t="shared" si="30"/>
        <v>108.29999999999933</v>
      </c>
      <c r="B369" s="5">
        <f t="shared" si="31"/>
        <v>0.5618737585251018</v>
      </c>
      <c r="C369" s="5">
        <f t="shared" si="32"/>
        <v>0.05583264600957172</v>
      </c>
      <c r="D369" s="5">
        <f t="shared" si="33"/>
        <v>-0.09627253332598944</v>
      </c>
      <c r="E369" s="5">
        <f t="shared" si="34"/>
        <v>98.20235836973073</v>
      </c>
      <c r="F369" s="5">
        <f t="shared" si="35"/>
        <v>4.3658576649633645</v>
      </c>
    </row>
    <row r="370" spans="1:6" ht="12.75">
      <c r="A370" s="5">
        <f t="shared" si="30"/>
        <v>108.59999999999933</v>
      </c>
      <c r="B370" s="5">
        <f t="shared" si="31"/>
        <v>0.5618073953032268</v>
      </c>
      <c r="C370" s="5">
        <f t="shared" si="32"/>
        <v>0.05525563837149594</v>
      </c>
      <c r="D370" s="5">
        <f t="shared" si="33"/>
        <v>-0.09565432709728344</v>
      </c>
      <c r="E370" s="5">
        <f t="shared" si="34"/>
        <v>98.21893506124218</v>
      </c>
      <c r="F370" s="5">
        <f t="shared" si="35"/>
        <v>4.337161366834179</v>
      </c>
    </row>
    <row r="371" spans="1:6" ht="12.75">
      <c r="A371" s="5">
        <f t="shared" si="30"/>
        <v>108.89999999999932</v>
      </c>
      <c r="B371" s="5">
        <f t="shared" si="31"/>
        <v>0.5617418046779855</v>
      </c>
      <c r="C371" s="5">
        <f t="shared" si="32"/>
        <v>0.05468516381139388</v>
      </c>
      <c r="D371" s="5">
        <f t="shared" si="33"/>
        <v>-0.09503982567245545</v>
      </c>
      <c r="E371" s="5">
        <f t="shared" si="34"/>
        <v>98.23534061038559</v>
      </c>
      <c r="F371" s="5">
        <f t="shared" si="35"/>
        <v>4.3086494191324425</v>
      </c>
    </row>
    <row r="372" spans="1:6" ht="12.75">
      <c r="A372" s="5">
        <f t="shared" si="30"/>
        <v>109.19999999999932</v>
      </c>
      <c r="B372" s="5">
        <f t="shared" si="31"/>
        <v>0.5616769769218766</v>
      </c>
      <c r="C372" s="5">
        <f t="shared" si="32"/>
        <v>0.05412114392991274</v>
      </c>
      <c r="D372" s="5">
        <f t="shared" si="33"/>
        <v>-0.09442901193889663</v>
      </c>
      <c r="E372" s="5">
        <f t="shared" si="34"/>
        <v>98.25157695356457</v>
      </c>
      <c r="F372" s="5">
        <f t="shared" si="35"/>
        <v>4.280320715550774</v>
      </c>
    </row>
    <row r="373" spans="1:6" ht="12.75">
      <c r="A373" s="5">
        <f t="shared" si="30"/>
        <v>109.49999999999932</v>
      </c>
      <c r="B373" s="5">
        <f t="shared" si="31"/>
        <v>0.561612902437729</v>
      </c>
      <c r="C373" s="5">
        <f t="shared" si="32"/>
        <v>0.05356350129307952</v>
      </c>
      <c r="D373" s="5">
        <f t="shared" si="33"/>
        <v>-0.09382186875629833</v>
      </c>
      <c r="E373" s="5">
        <f t="shared" si="34"/>
        <v>98.26764600395249</v>
      </c>
      <c r="F373" s="5">
        <f t="shared" si="35"/>
        <v>4.2521741549238845</v>
      </c>
    </row>
    <row r="374" spans="1:6" ht="12.75">
      <c r="A374" s="5">
        <f t="shared" si="30"/>
        <v>109.79999999999932</v>
      </c>
      <c r="B374" s="5">
        <f t="shared" si="31"/>
        <v>0.5615495717568455</v>
      </c>
      <c r="C374" s="5">
        <f t="shared" si="32"/>
        <v>0.053012159420473104</v>
      </c>
      <c r="D374" s="5">
        <f t="shared" si="33"/>
        <v>-0.09321837895954252</v>
      </c>
      <c r="E374" s="5">
        <f t="shared" si="34"/>
        <v>98.28354965177863</v>
      </c>
      <c r="F374" s="5">
        <f t="shared" si="35"/>
        <v>4.224208641236022</v>
      </c>
    </row>
    <row r="375" spans="1:6" ht="12.75">
      <c r="A375" s="5">
        <f t="shared" si="30"/>
        <v>110.09999999999931</v>
      </c>
      <c r="B375" s="5">
        <f t="shared" si="31"/>
        <v>0.561486975537172</v>
      </c>
      <c r="C375" s="5">
        <f t="shared" si="32"/>
        <v>0.052467042773517214</v>
      </c>
      <c r="D375" s="5">
        <f t="shared" si="33"/>
        <v>-0.09261852536152106</v>
      </c>
      <c r="E375" s="5">
        <f t="shared" si="34"/>
        <v>98.29928976461068</v>
      </c>
      <c r="F375" s="5">
        <f t="shared" si="35"/>
        <v>4.1964230836275656</v>
      </c>
    </row>
    <row r="376" spans="1:6" ht="12.75">
      <c r="A376" s="5">
        <f t="shared" si="30"/>
        <v>110.39999999999931</v>
      </c>
      <c r="B376" s="5">
        <f t="shared" si="31"/>
        <v>0.561425104561498</v>
      </c>
      <c r="C376" s="5">
        <f t="shared" si="32"/>
        <v>0.05192807674393407</v>
      </c>
      <c r="D376" s="5">
        <f t="shared" si="33"/>
        <v>-0.09202229075588379</v>
      </c>
      <c r="E376" s="5">
        <f t="shared" si="34"/>
        <v>98.31486818763386</v>
      </c>
      <c r="F376" s="5">
        <f t="shared" si="35"/>
        <v>4.168816396400801</v>
      </c>
    </row>
    <row r="377" spans="1:6" ht="12.75">
      <c r="A377" s="5">
        <f t="shared" si="30"/>
        <v>110.6999999999993</v>
      </c>
      <c r="B377" s="5">
        <f t="shared" si="31"/>
        <v>0.5613639497356827</v>
      </c>
      <c r="C377" s="5">
        <f t="shared" si="32"/>
        <v>0.051395187642318874</v>
      </c>
      <c r="D377" s="5">
        <f t="shared" si="33"/>
        <v>-0.09142965791971858</v>
      </c>
      <c r="E377" s="5">
        <f t="shared" si="34"/>
        <v>98.33028674392656</v>
      </c>
      <c r="F377" s="5">
        <f t="shared" si="35"/>
        <v>4.141387499024885</v>
      </c>
    </row>
    <row r="378" spans="1:6" ht="12.75">
      <c r="A378" s="5">
        <f t="shared" si="30"/>
        <v>110.9999999999993</v>
      </c>
      <c r="B378" s="5">
        <f t="shared" si="31"/>
        <v>0.5613035020869088</v>
      </c>
      <c r="C378" s="5">
        <f t="shared" si="32"/>
        <v>0.0508683026868475</v>
      </c>
      <c r="D378" s="5">
        <f t="shared" si="33"/>
        <v>-0.09084060961616362</v>
      </c>
      <c r="E378" s="5">
        <f t="shared" si="34"/>
        <v>98.34554723473262</v>
      </c>
      <c r="F378" s="5">
        <f t="shared" si="35"/>
        <v>4.114135316140036</v>
      </c>
    </row>
    <row r="379" spans="1:6" ht="12.75">
      <c r="A379" s="5">
        <f t="shared" si="30"/>
        <v>111.2999999999993</v>
      </c>
      <c r="B379" s="5">
        <f t="shared" si="31"/>
        <v>0.5612437527619639</v>
      </c>
      <c r="C379" s="5">
        <f t="shared" si="32"/>
        <v>0.05034734999213786</v>
      </c>
      <c r="D379" s="5">
        <f t="shared" si="33"/>
        <v>-0.09025512859695367</v>
      </c>
      <c r="E379" s="5">
        <f t="shared" si="34"/>
        <v>98.36065143973026</v>
      </c>
      <c r="F379" s="5">
        <f t="shared" si="35"/>
        <v>4.08705877756095</v>
      </c>
    </row>
    <row r="380" spans="1:6" ht="12.75">
      <c r="A380" s="5">
        <f t="shared" si="30"/>
        <v>111.5999999999993</v>
      </c>
      <c r="B380" s="5">
        <f t="shared" si="31"/>
        <v>0.5611846930255465</v>
      </c>
      <c r="C380" s="5">
        <f t="shared" si="32"/>
        <v>0.04983225855820894</v>
      </c>
      <c r="D380" s="5">
        <f t="shared" si="33"/>
        <v>-0.08967319760490215</v>
      </c>
      <c r="E380" s="5">
        <f t="shared" si="34"/>
        <v>98.37560111729772</v>
      </c>
      <c r="F380" s="5">
        <f t="shared" si="35"/>
        <v>4.060156818279479</v>
      </c>
    </row>
    <row r="381" spans="1:6" ht="12.75">
      <c r="A381" s="5">
        <f t="shared" si="30"/>
        <v>111.8999999999993</v>
      </c>
      <c r="B381" s="5">
        <f t="shared" si="31"/>
        <v>0.5611263142585988</v>
      </c>
      <c r="C381" s="5">
        <f t="shared" si="32"/>
        <v>0.049322958259601535</v>
      </c>
      <c r="D381" s="5">
        <f t="shared" si="33"/>
        <v>-0.08909479937631976</v>
      </c>
      <c r="E381" s="5">
        <f t="shared" si="34"/>
        <v>98.3903980047756</v>
      </c>
      <c r="F381" s="5">
        <f t="shared" si="35"/>
        <v>4.033428378466583</v>
      </c>
    </row>
    <row r="382" spans="1:6" ht="12.75">
      <c r="A382" s="5">
        <f t="shared" si="30"/>
        <v>112.19999999999929</v>
      </c>
      <c r="B382" s="5">
        <f t="shared" si="31"/>
        <v>0.561068607956666</v>
      </c>
      <c r="C382" s="5">
        <f t="shared" si="32"/>
        <v>0.04881937983461615</v>
      </c>
      <c r="D382" s="5">
        <f t="shared" si="33"/>
        <v>-0.08851991664337125</v>
      </c>
      <c r="E382" s="5">
        <f t="shared" si="34"/>
        <v>98.40504381872599</v>
      </c>
      <c r="F382" s="5">
        <f t="shared" si="35"/>
        <v>4.006872403473571</v>
      </c>
    </row>
    <row r="383" spans="1:6" ht="12.75">
      <c r="A383" s="5">
        <f t="shared" si="30"/>
        <v>112.49999999999929</v>
      </c>
      <c r="B383" s="5">
        <f t="shared" si="31"/>
        <v>0.5610115657282778</v>
      </c>
      <c r="C383" s="5">
        <f t="shared" si="32"/>
        <v>0.04832145487467088</v>
      </c>
      <c r="D383" s="5">
        <f t="shared" si="33"/>
        <v>-0.08794853213637177</v>
      </c>
      <c r="E383" s="5">
        <f t="shared" si="34"/>
        <v>98.41954025518838</v>
      </c>
      <c r="F383" s="5">
        <f t="shared" si="35"/>
        <v>3.98048784383266</v>
      </c>
    </row>
    <row r="384" spans="1:6" ht="12.75">
      <c r="A384" s="5">
        <f t="shared" si="30"/>
        <v>112.79999999999929</v>
      </c>
      <c r="B384" s="5">
        <f t="shared" si="31"/>
        <v>0.5609551792933574</v>
      </c>
      <c r="C384" s="5">
        <f t="shared" si="32"/>
        <v>0.04782911581379956</v>
      </c>
      <c r="D384" s="5">
        <f t="shared" si="33"/>
        <v>-0.08738062858602405</v>
      </c>
      <c r="E384" s="5">
        <f t="shared" si="34"/>
        <v>98.43388898993253</v>
      </c>
      <c r="F384" s="5">
        <f t="shared" si="35"/>
        <v>3.9542736552568525</v>
      </c>
    </row>
    <row r="385" spans="1:6" ht="12.75">
      <c r="A385" s="5">
        <f t="shared" si="30"/>
        <v>113.09999999999928</v>
      </c>
      <c r="B385" s="5">
        <f t="shared" si="31"/>
        <v>0.5608994404816523</v>
      </c>
      <c r="C385" s="5">
        <f t="shared" si="32"/>
        <v>0.04734229591826633</v>
      </c>
      <c r="D385" s="5">
        <f t="shared" si="33"/>
        <v>-0.08681618872559729</v>
      </c>
      <c r="E385" s="5">
        <f t="shared" si="34"/>
        <v>98.44809167870801</v>
      </c>
      <c r="F385" s="5">
        <f t="shared" si="35"/>
        <v>3.9282287986391733</v>
      </c>
    </row>
    <row r="386" spans="1:6" ht="12.75">
      <c r="A386" s="5">
        <f t="shared" si="30"/>
        <v>113.39999999999928</v>
      </c>
      <c r="B386" s="5">
        <f t="shared" si="31"/>
        <v>0.5608443412311905</v>
      </c>
      <c r="C386" s="5">
        <f t="shared" si="32"/>
        <v>0.04686092927630714</v>
      </c>
      <c r="D386" s="5">
        <f t="shared" si="33"/>
        <v>-0.08625519529304976</v>
      </c>
      <c r="E386" s="5">
        <f t="shared" si="34"/>
        <v>98.46214995749091</v>
      </c>
      <c r="F386" s="5">
        <f t="shared" si="35"/>
        <v>3.9023522400512585</v>
      </c>
    </row>
    <row r="387" spans="1:6" ht="12.75">
      <c r="A387" s="5">
        <f t="shared" si="30"/>
        <v>113.69999999999928</v>
      </c>
      <c r="B387" s="5">
        <f t="shared" si="31"/>
        <v>0.560789873586759</v>
      </c>
      <c r="C387" s="5">
        <f t="shared" si="32"/>
        <v>0.04638495078798588</v>
      </c>
      <c r="D387" s="5">
        <f t="shared" si="33"/>
        <v>-0.08569763103309538</v>
      </c>
      <c r="E387" s="5">
        <f t="shared" si="34"/>
        <v>98.4760654427273</v>
      </c>
      <c r="F387" s="5">
        <f t="shared" si="35"/>
        <v>3.87664295074133</v>
      </c>
    </row>
    <row r="388" spans="1:6" ht="12.75">
      <c r="A388" s="5">
        <f t="shared" si="30"/>
        <v>113.99999999999928</v>
      </c>
      <c r="B388" s="5">
        <f t="shared" si="31"/>
        <v>0.560736029698406</v>
      </c>
      <c r="C388" s="5">
        <f t="shared" si="32"/>
        <v>0.045914296155191714</v>
      </c>
      <c r="D388" s="5">
        <f t="shared" si="33"/>
        <v>-0.08514347869921618</v>
      </c>
      <c r="E388" s="5">
        <f t="shared" si="34"/>
        <v>98.48983973157387</v>
      </c>
      <c r="F388" s="5">
        <f t="shared" si="35"/>
        <v>3.851099907131565</v>
      </c>
    </row>
    <row r="389" spans="1:6" ht="12.75">
      <c r="A389" s="5">
        <f t="shared" si="30"/>
        <v>114.29999999999927</v>
      </c>
      <c r="B389" s="5">
        <f t="shared" si="31"/>
        <v>0.5606828018199641</v>
      </c>
      <c r="C389" s="5">
        <f t="shared" si="32"/>
        <v>0.045448901871724345</v>
      </c>
      <c r="D389" s="5">
        <f t="shared" si="33"/>
        <v>-0.0845927210556218</v>
      </c>
      <c r="E389" s="5">
        <f t="shared" si="34"/>
        <v>98.50347440213538</v>
      </c>
      <c r="F389" s="5">
        <f t="shared" si="35"/>
        <v>3.8257220908148786</v>
      </c>
    </row>
    <row r="390" spans="1:6" ht="12.75">
      <c r="A390" s="5">
        <f t="shared" si="30"/>
        <v>114.59999999999927</v>
      </c>
      <c r="B390" s="5">
        <f t="shared" si="31"/>
        <v>0.5606301823075988</v>
      </c>
      <c r="C390" s="5">
        <f t="shared" si="32"/>
        <v>0.04498870521353204</v>
      </c>
      <c r="D390" s="5">
        <f t="shared" si="33"/>
        <v>-0.08404534087915627</v>
      </c>
      <c r="E390" s="5">
        <f t="shared" si="34"/>
        <v>98.51697101369945</v>
      </c>
      <c r="F390" s="5">
        <f t="shared" si="35"/>
        <v>3.8005084885511318</v>
      </c>
    </row>
    <row r="391" spans="1:6" ht="12.75">
      <c r="A391" s="5">
        <f t="shared" si="30"/>
        <v>114.89999999999927</v>
      </c>
      <c r="B391" s="5">
        <f t="shared" si="31"/>
        <v>0.5605781636183749</v>
      </c>
      <c r="C391" s="5">
        <f t="shared" si="32"/>
        <v>0.044533644229042046</v>
      </c>
      <c r="D391" s="5">
        <f t="shared" si="33"/>
        <v>-0.08350132096115466</v>
      </c>
      <c r="E391" s="5">
        <f t="shared" si="34"/>
        <v>98.53033110696816</v>
      </c>
      <c r="F391" s="5">
        <f t="shared" si="35"/>
        <v>3.7754580922627854</v>
      </c>
    </row>
    <row r="392" spans="1:6" ht="12.75">
      <c r="A392" s="5">
        <f t="shared" si="30"/>
        <v>115.19999999999926</v>
      </c>
      <c r="B392" s="5">
        <f t="shared" si="31"/>
        <v>0.5605267383088478</v>
      </c>
      <c r="C392" s="5">
        <f t="shared" si="32"/>
        <v>0.044083657729613535</v>
      </c>
      <c r="D392" s="5">
        <f t="shared" si="33"/>
        <v>-0.08296064410924907</v>
      </c>
      <c r="E392" s="5">
        <f t="shared" si="34"/>
        <v>98.54355620428704</v>
      </c>
      <c r="F392" s="5">
        <f t="shared" si="35"/>
        <v>3.7505698990300105</v>
      </c>
    </row>
    <row r="393" spans="1:6" ht="12.75">
      <c r="A393" s="5">
        <f t="shared" si="30"/>
        <v>115.49999999999926</v>
      </c>
      <c r="B393" s="5">
        <f t="shared" si="31"/>
        <v>0.5604758990336739</v>
      </c>
      <c r="C393" s="5">
        <f t="shared" si="32"/>
        <v>0.04363868528011405</v>
      </c>
      <c r="D393" s="5">
        <f t="shared" si="33"/>
        <v>-0.0824232931491265</v>
      </c>
      <c r="E393" s="5">
        <f t="shared" si="34"/>
        <v>98.55664780987108</v>
      </c>
      <c r="F393" s="5">
        <f t="shared" si="35"/>
        <v>3.7258429110852727</v>
      </c>
    </row>
    <row r="394" spans="1:6" ht="12.75">
      <c r="A394" s="5">
        <f aca="true" t="shared" si="36" ref="A394:A400">A393+DT_ex</f>
        <v>115.79999999999926</v>
      </c>
      <c r="B394" s="5">
        <f aca="true" t="shared" si="37" ref="B394:B400">I_ex/(1+K1_ex*E393+K2_ex*F393)</f>
        <v>0.5604256385442414</v>
      </c>
      <c r="C394" s="5">
        <f aca="true" t="shared" si="38" ref="C394:C400">K5_ex*B394*E393-K3_ex*E393</f>
        <v>0.04319866718959098</v>
      </c>
      <c r="D394" s="5">
        <f aca="true" t="shared" si="39" ref="D394:D400">K6_ex*B394*F393-K4_ex*F393</f>
        <v>-0.08188925092623868</v>
      </c>
      <c r="E394" s="5">
        <f aca="true" t="shared" si="40" ref="E394:E400">E393+C394*DT_ex</f>
        <v>98.56960741002796</v>
      </c>
      <c r="F394" s="5">
        <f aca="true" t="shared" si="41" ref="F394:F400">F393+D394*DT_ex</f>
        <v>3.701276135807401</v>
      </c>
    </row>
    <row r="395" spans="1:6" ht="12.75">
      <c r="A395" s="5">
        <f t="shared" si="36"/>
        <v>116.09999999999926</v>
      </c>
      <c r="B395" s="5">
        <f t="shared" si="37"/>
        <v>0.5603759496873247</v>
      </c>
      <c r="C395" s="5">
        <f t="shared" si="38"/>
        <v>0.04276354450208153</v>
      </c>
      <c r="D395" s="5">
        <f t="shared" si="39"/>
        <v>-0.08135850030746485</v>
      </c>
      <c r="E395" s="5">
        <f t="shared" si="40"/>
        <v>98.58243647337858</v>
      </c>
      <c r="F395" s="5">
        <f t="shared" si="41"/>
        <v>3.6768685857151615</v>
      </c>
    </row>
    <row r="396" spans="1:6" ht="12.75">
      <c r="A396" s="5">
        <f t="shared" si="36"/>
        <v>116.39999999999925</v>
      </c>
      <c r="B396" s="5">
        <f t="shared" si="37"/>
        <v>0.5603268254037543</v>
      </c>
      <c r="C396" s="5">
        <f t="shared" si="38"/>
        <v>0.04233325898750362</v>
      </c>
      <c r="D396" s="5">
        <f t="shared" si="39"/>
        <v>-0.08083102418272965</v>
      </c>
      <c r="E396" s="5">
        <f t="shared" si="40"/>
        <v>98.59513645107484</v>
      </c>
      <c r="F396" s="5">
        <f t="shared" si="41"/>
        <v>3.6526192784603424</v>
      </c>
    </row>
    <row r="397" spans="1:6" ht="12.75">
      <c r="A397" s="5">
        <f t="shared" si="36"/>
        <v>116.69999999999925</v>
      </c>
      <c r="B397" s="5">
        <f t="shared" si="37"/>
        <v>0.5602782587271101</v>
      </c>
      <c r="C397" s="5">
        <f t="shared" si="38"/>
        <v>0.041907753132675474</v>
      </c>
      <c r="D397" s="5">
        <f t="shared" si="39"/>
        <v>-0.08030680546657543</v>
      </c>
      <c r="E397" s="5">
        <f t="shared" si="40"/>
        <v>98.60770877701464</v>
      </c>
      <c r="F397" s="5">
        <f t="shared" si="41"/>
        <v>3.6285272368203696</v>
      </c>
    </row>
    <row r="398" spans="1:6" ht="12.75">
      <c r="A398" s="5">
        <f t="shared" si="36"/>
        <v>116.99999999999925</v>
      </c>
      <c r="B398" s="5">
        <f t="shared" si="37"/>
        <v>0.5602302427824322</v>
      </c>
      <c r="C398" s="5">
        <f t="shared" si="38"/>
        <v>0.04148697013243918</v>
      </c>
      <c r="D398" s="5">
        <f t="shared" si="39"/>
        <v>-0.07978582709969131</v>
      </c>
      <c r="E398" s="5">
        <f t="shared" si="40"/>
        <v>98.62015486805437</v>
      </c>
      <c r="F398" s="5">
        <f t="shared" si="41"/>
        <v>3.6045914886904624</v>
      </c>
    </row>
    <row r="399" spans="1:6" ht="12.75">
      <c r="A399" s="5">
        <f t="shared" si="36"/>
        <v>117.29999999999924</v>
      </c>
      <c r="B399" s="5">
        <f t="shared" si="37"/>
        <v>0.560182770784952</v>
      </c>
      <c r="C399" s="5">
        <f t="shared" si="38"/>
        <v>0.04107085388089704</v>
      </c>
      <c r="D399" s="5">
        <f t="shared" si="39"/>
        <v>-0.07926807205039922</v>
      </c>
      <c r="E399" s="5">
        <f t="shared" si="40"/>
        <v>98.63247612421864</v>
      </c>
      <c r="F399" s="5">
        <f t="shared" si="41"/>
        <v>3.580811067075343</v>
      </c>
    </row>
    <row r="400" spans="1:6" ht="12.75">
      <c r="A400" s="5">
        <f t="shared" si="36"/>
        <v>117.59999999999924</v>
      </c>
      <c r="B400" s="5">
        <f t="shared" si="37"/>
        <v>0.5601358360388418</v>
      </c>
      <c r="C400" s="5">
        <f t="shared" si="38"/>
        <v>0.04065934896273937</v>
      </c>
      <c r="D400" s="5">
        <f t="shared" si="39"/>
        <v>-0.07875352331609793</v>
      </c>
      <c r="E400" s="5">
        <f t="shared" si="40"/>
        <v>98.64467392890747</v>
      </c>
      <c r="F400" s="5">
        <f t="shared" si="41"/>
        <v>3.5571850100805134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0"/>
  <sheetViews>
    <sheetView zoomScalePageLayoutView="0" workbookViewId="0" topLeftCell="A1">
      <selection activeCell="A6" sqref="A6:F9"/>
    </sheetView>
  </sheetViews>
  <sheetFormatPr defaultColWidth="9.140625" defaultRowHeight="12.75"/>
  <sheetData>
    <row r="1" spans="1:6" ht="12.75">
      <c r="A1" s="16" t="s">
        <v>16</v>
      </c>
      <c r="B1" s="16">
        <v>1</v>
      </c>
      <c r="C1" s="16" t="s">
        <v>18</v>
      </c>
      <c r="D1" s="16">
        <v>0.07</v>
      </c>
      <c r="E1" s="16" t="s">
        <v>20</v>
      </c>
      <c r="F1" s="16">
        <v>0.001</v>
      </c>
    </row>
    <row r="2" spans="1:6" ht="12.75">
      <c r="A2" s="16" t="s">
        <v>32</v>
      </c>
      <c r="B2" s="16">
        <v>3</v>
      </c>
      <c r="C2" s="16" t="s">
        <v>34</v>
      </c>
      <c r="D2" s="16">
        <v>0.08</v>
      </c>
      <c r="E2" s="16" t="s">
        <v>35</v>
      </c>
      <c r="F2" s="16">
        <v>0.002</v>
      </c>
    </row>
    <row r="3" spans="1:6" ht="12.75">
      <c r="A3" s="16" t="s">
        <v>33</v>
      </c>
      <c r="B3" s="16">
        <v>3</v>
      </c>
      <c r="C3" s="16" t="s">
        <v>19</v>
      </c>
      <c r="D3" s="16">
        <v>0.002</v>
      </c>
      <c r="E3" s="16" t="s">
        <v>36</v>
      </c>
      <c r="F3" s="16">
        <v>0.001</v>
      </c>
    </row>
    <row r="4" spans="1:6" ht="12.75">
      <c r="A4" s="16"/>
      <c r="B4" s="16"/>
      <c r="C4" s="16" t="s">
        <v>10</v>
      </c>
      <c r="D4" s="16">
        <v>1</v>
      </c>
      <c r="E4" s="16"/>
      <c r="F4" s="16"/>
    </row>
    <row r="5" spans="1:6" ht="12.75">
      <c r="A5" s="16" t="s">
        <v>12</v>
      </c>
      <c r="B5" s="16" t="s">
        <v>37</v>
      </c>
      <c r="C5" s="16" t="s">
        <v>38</v>
      </c>
      <c r="D5" s="16" t="s">
        <v>32</v>
      </c>
      <c r="E5" s="16" t="s">
        <v>33</v>
      </c>
      <c r="F5" s="16"/>
    </row>
    <row r="6" spans="1:6" ht="12.75">
      <c r="A6" s="17">
        <v>0</v>
      </c>
      <c r="B6" s="17"/>
      <c r="C6" s="17"/>
      <c r="D6" s="17">
        <f>Q1_INTERACT</f>
        <v>3</v>
      </c>
      <c r="E6" s="17">
        <f>Q2_INTERACT</f>
        <v>3</v>
      </c>
      <c r="F6" s="17"/>
    </row>
    <row r="7" spans="1:6" ht="12.75">
      <c r="A7" s="17">
        <f>A6+DT_INTERACT</f>
        <v>1</v>
      </c>
      <c r="B7" s="17">
        <f>K1_INTERACT*E_INTERACT*D6-K3_INTERACT*D6*D6-K5_INTERACT*D6*E6</f>
        <v>0.174</v>
      </c>
      <c r="C7" s="17">
        <f>K2_INTERACT*E_INTERACT*E6-K4_INTERACT*E6*E6-K6_INTERACT*D6*E6</f>
        <v>0.22199999999999998</v>
      </c>
      <c r="D7" s="17">
        <f>D6+B7*DT_INTERACT</f>
        <v>3.174</v>
      </c>
      <c r="E7" s="17">
        <f>E6+C7*DT_INTERACT</f>
        <v>3.222</v>
      </c>
      <c r="F7" s="17"/>
    </row>
    <row r="8" spans="1:6" ht="12.75">
      <c r="A8" s="17">
        <f aca="true" t="shared" si="0" ref="A8:A71">A7+DT_INTERACT</f>
        <v>2</v>
      </c>
      <c r="B8" s="17">
        <f aca="true" t="shared" si="1" ref="B8:B71">K1_INTERACT*E_INTERACT*D7-K3_INTERACT*D7*D7-K5_INTERACT*D7*E7</f>
        <v>0.181578192</v>
      </c>
      <c r="C8" s="17">
        <f aca="true" t="shared" si="2" ref="C8:C71">K2_INTERACT*E_INTERACT*E7-K4_INTERACT*E7*E7-K6_INTERACT*D7*E7</f>
        <v>0.237152088</v>
      </c>
      <c r="D8" s="17">
        <f aca="true" t="shared" si="3" ref="D8:D71">D7+B8*DT_INTERACT</f>
        <v>3.355578192</v>
      </c>
      <c r="E8" s="17">
        <f aca="true" t="shared" si="4" ref="E8:E71">E7+C8*DT_INTERACT</f>
        <v>3.459152088</v>
      </c>
      <c r="F8" s="17"/>
    </row>
    <row r="9" spans="1:6" ht="12.75">
      <c r="A9" s="17">
        <f t="shared" si="0"/>
        <v>3</v>
      </c>
      <c r="B9" s="17">
        <f t="shared" si="1"/>
        <v>0.18915575281613994</v>
      </c>
      <c r="C9" s="17">
        <f t="shared" si="2"/>
        <v>0.2531589785627812</v>
      </c>
      <c r="D9" s="17">
        <f t="shared" si="3"/>
        <v>3.54473394481614</v>
      </c>
      <c r="E9" s="17">
        <f t="shared" si="4"/>
        <v>3.712311066562781</v>
      </c>
      <c r="F9" s="17"/>
    </row>
    <row r="10" spans="1:15" ht="12.75">
      <c r="A10" s="15">
        <f t="shared" si="0"/>
        <v>4</v>
      </c>
      <c r="B10" s="15">
        <f t="shared" si="1"/>
        <v>0.19668278855534285</v>
      </c>
      <c r="C10" s="15">
        <f t="shared" si="2"/>
        <v>0.27004447681873633</v>
      </c>
      <c r="D10" s="15">
        <f t="shared" si="3"/>
        <v>3.7414167333714827</v>
      </c>
      <c r="E10" s="15">
        <f t="shared" si="4"/>
        <v>3.9823555433815176</v>
      </c>
      <c r="O10" s="5"/>
    </row>
    <row r="11" spans="1:5" ht="12.75">
      <c r="A11">
        <f t="shared" si="0"/>
        <v>5</v>
      </c>
      <c r="B11">
        <f t="shared" si="1"/>
        <v>0.20410346965401496</v>
      </c>
      <c r="C11">
        <f t="shared" si="2"/>
        <v>0.2878296361283776</v>
      </c>
      <c r="D11">
        <f t="shared" si="3"/>
        <v>3.945520203025498</v>
      </c>
      <c r="E11">
        <f t="shared" si="4"/>
        <v>4.2701851795098955</v>
      </c>
    </row>
    <row r="12" spans="1:5" ht="12.75">
      <c r="A12">
        <f t="shared" si="0"/>
        <v>6</v>
      </c>
      <c r="B12">
        <f t="shared" si="1"/>
        <v>0.2113559510739874</v>
      </c>
      <c r="C12">
        <f t="shared" si="2"/>
        <v>0.3065322309970694</v>
      </c>
      <c r="D12">
        <f t="shared" si="3"/>
        <v>4.156876154099486</v>
      </c>
      <c r="E12">
        <f t="shared" si="4"/>
        <v>4.576717410506965</v>
      </c>
    </row>
    <row r="13" spans="1:5" ht="12.75">
      <c r="A13">
        <f t="shared" si="0"/>
        <v>7</v>
      </c>
      <c r="B13">
        <f t="shared" si="1"/>
        <v>0.21837239713034545</v>
      </c>
      <c r="C13">
        <f t="shared" si="2"/>
        <v>0.32616620311713124</v>
      </c>
      <c r="D13">
        <f t="shared" si="3"/>
        <v>4.375248551229831</v>
      </c>
      <c r="E13">
        <f t="shared" si="4"/>
        <v>4.902883613624096</v>
      </c>
    </row>
    <row r="14" spans="1:5" ht="12.75">
      <c r="A14">
        <f t="shared" si="0"/>
        <v>8</v>
      </c>
      <c r="B14">
        <f t="shared" si="1"/>
        <v>0.22507912996129614</v>
      </c>
      <c r="C14">
        <f t="shared" si="2"/>
        <v>0.34674108693382666</v>
      </c>
      <c r="D14">
        <f t="shared" si="3"/>
        <v>4.600327681191127</v>
      </c>
      <c r="E14">
        <f t="shared" si="4"/>
        <v>5.249624700557923</v>
      </c>
    </row>
    <row r="15" spans="1:5" ht="12.75">
      <c r="A15">
        <f t="shared" si="0"/>
        <v>9</v>
      </c>
      <c r="B15">
        <f t="shared" si="1"/>
        <v>0.23139692048302968</v>
      </c>
      <c r="C15">
        <f t="shared" si="2"/>
        <v>0.3682614227220847</v>
      </c>
      <c r="D15">
        <f t="shared" si="3"/>
        <v>4.831724601674156</v>
      </c>
      <c r="E15">
        <f t="shared" si="4"/>
        <v>5.617886123280007</v>
      </c>
    </row>
    <row r="16" spans="1:5" ht="12.75">
      <c r="A16">
        <f t="shared" si="0"/>
        <v>10</v>
      </c>
      <c r="B16">
        <f t="shared" si="1"/>
        <v>0.23724143968183264</v>
      </c>
      <c r="C16">
        <f t="shared" si="2"/>
        <v>0.39072616677700267</v>
      </c>
      <c r="D16">
        <f t="shared" si="3"/>
        <v>5.0689660413559885</v>
      </c>
      <c r="E16">
        <f t="shared" si="4"/>
        <v>6.00861229005701</v>
      </c>
    </row>
    <row r="17" spans="1:5" ht="12.75">
      <c r="A17">
        <f t="shared" si="0"/>
        <v>11</v>
      </c>
      <c r="B17">
        <f t="shared" si="1"/>
        <v>0.24252388613013234</v>
      </c>
      <c r="C17">
        <f t="shared" si="2"/>
        <v>0.4141281098983634</v>
      </c>
      <c r="D17">
        <f t="shared" si="3"/>
        <v>5.311489927486121</v>
      </c>
      <c r="E17">
        <f t="shared" si="4"/>
        <v>6.422740399955373</v>
      </c>
    </row>
    <row r="18" spans="1:5" ht="12.75">
      <c r="A18">
        <f t="shared" si="0"/>
        <v>12</v>
      </c>
      <c r="B18">
        <f t="shared" si="1"/>
        <v>0.2471518025420132</v>
      </c>
      <c r="C18">
        <f t="shared" si="2"/>
        <v>0.43845331680998983</v>
      </c>
      <c r="D18">
        <f t="shared" si="3"/>
        <v>5.558641730028134</v>
      </c>
      <c r="E18">
        <f t="shared" si="4"/>
        <v>6.861193716765363</v>
      </c>
    </row>
    <row r="19" spans="1:5" ht="12.75">
      <c r="A19">
        <f t="shared" si="0"/>
        <v>13</v>
      </c>
      <c r="B19">
        <f t="shared" si="1"/>
        <v>0.2510300899127115</v>
      </c>
      <c r="C19">
        <f t="shared" si="2"/>
        <v>0.4636806004104297</v>
      </c>
      <c r="D19">
        <f t="shared" si="3"/>
        <v>5.809671819940845</v>
      </c>
      <c r="E19">
        <f t="shared" si="4"/>
        <v>7.324874317175793</v>
      </c>
    </row>
    <row r="20" spans="1:5" ht="12.75">
      <c r="A20">
        <f t="shared" si="0"/>
        <v>14</v>
      </c>
      <c r="B20">
        <f t="shared" si="1"/>
        <v>0.25406222227482034</v>
      </c>
      <c r="C20">
        <f t="shared" si="2"/>
        <v>0.48978104570653724</v>
      </c>
      <c r="D20">
        <f t="shared" si="3"/>
        <v>6.063734042215665</v>
      </c>
      <c r="E20">
        <f t="shared" si="4"/>
        <v>7.81465536288233</v>
      </c>
    </row>
    <row r="21" spans="1:5" ht="12.75">
      <c r="A21">
        <f t="shared" si="0"/>
        <v>15</v>
      </c>
      <c r="B21">
        <f t="shared" si="1"/>
        <v>0.25615165838146076</v>
      </c>
      <c r="C21">
        <f t="shared" si="2"/>
        <v>0.5167175988378679</v>
      </c>
      <c r="D21">
        <f t="shared" si="3"/>
        <v>6.319885700597125</v>
      </c>
      <c r="E21">
        <f t="shared" si="4"/>
        <v>8.331372961720197</v>
      </c>
    </row>
    <row r="22" spans="1:5" ht="12.75">
      <c r="A22">
        <f t="shared" si="0"/>
        <v>16</v>
      </c>
      <c r="B22">
        <f t="shared" si="1"/>
        <v>0.2572034388103408</v>
      </c>
      <c r="C22">
        <f t="shared" si="2"/>
        <v>0.5444447366632164</v>
      </c>
      <c r="D22">
        <f t="shared" si="3"/>
        <v>6.577089139407466</v>
      </c>
      <c r="E22">
        <f t="shared" si="4"/>
        <v>8.875817698383413</v>
      </c>
    </row>
    <row r="23" spans="1:5" ht="12.75">
      <c r="A23">
        <f t="shared" si="0"/>
        <v>17</v>
      </c>
      <c r="B23">
        <f t="shared" si="1"/>
        <v>0.25712594828830315</v>
      </c>
      <c r="C23">
        <f t="shared" si="2"/>
        <v>0.5729082318683387</v>
      </c>
      <c r="D23">
        <f t="shared" si="3"/>
        <v>6.834215087695769</v>
      </c>
      <c r="E23">
        <f t="shared" si="4"/>
        <v>9.44872593025175</v>
      </c>
    </row>
    <row r="24" spans="1:5" ht="12.75">
      <c r="A24">
        <f t="shared" si="0"/>
        <v>18</v>
      </c>
      <c r="B24">
        <f t="shared" si="1"/>
        <v>0.2558328137848694</v>
      </c>
      <c r="C24">
        <f t="shared" si="2"/>
        <v>0.6020450274030996</v>
      </c>
      <c r="D24">
        <f t="shared" si="3"/>
        <v>7.090047901480639</v>
      </c>
      <c r="E24">
        <f t="shared" si="4"/>
        <v>10.05077095765485</v>
      </c>
    </row>
    <row r="25" spans="1:5" ht="12.75">
      <c r="A25">
        <f t="shared" si="0"/>
        <v>19</v>
      </c>
      <c r="B25">
        <f t="shared" si="1"/>
        <v>0.2532448995398981</v>
      </c>
      <c r="C25">
        <f t="shared" si="2"/>
        <v>0.6317832322325665</v>
      </c>
      <c r="D25">
        <f t="shared" si="3"/>
        <v>7.343292801020537</v>
      </c>
      <c r="E25">
        <f t="shared" si="4"/>
        <v>10.682554189887416</v>
      </c>
    </row>
    <row r="26" spans="1:5" ht="12.75">
      <c r="A26">
        <f t="shared" si="0"/>
        <v>20</v>
      </c>
      <c r="B26">
        <f t="shared" si="1"/>
        <v>0.24929235119017343</v>
      </c>
      <c r="C26">
        <f t="shared" si="2"/>
        <v>0.6620422478920002</v>
      </c>
      <c r="D26">
        <f t="shared" si="3"/>
        <v>7.59258515221071</v>
      </c>
      <c r="E26">
        <f t="shared" si="4"/>
        <v>11.344596437779416</v>
      </c>
    </row>
    <row r="27" spans="1:5" ht="12.75">
      <c r="A27">
        <f t="shared" si="0"/>
        <v>21</v>
      </c>
      <c r="B27">
        <f t="shared" si="1"/>
        <v>0.2439166331249957</v>
      </c>
      <c r="C27">
        <f t="shared" si="2"/>
        <v>0.6927330322149693</v>
      </c>
      <c r="D27">
        <f t="shared" si="3"/>
        <v>7.836501785335706</v>
      </c>
      <c r="E27">
        <f t="shared" si="4"/>
        <v>12.037329469994384</v>
      </c>
    </row>
    <row r="28" spans="1:5" ht="12.75">
      <c r="A28">
        <f t="shared" si="0"/>
        <v>22</v>
      </c>
      <c r="B28">
        <f t="shared" si="1"/>
        <v>0.23707249674578984</v>
      </c>
      <c r="C28">
        <f t="shared" si="2"/>
        <v>0.7237585029480704</v>
      </c>
      <c r="D28">
        <f t="shared" si="3"/>
        <v>8.073574282081497</v>
      </c>
      <c r="E28">
        <f t="shared" si="4"/>
        <v>12.761087972942455</v>
      </c>
    </row>
    <row r="29" spans="1:5" ht="12.75">
      <c r="A29">
        <f t="shared" si="0"/>
        <v>23</v>
      </c>
      <c r="B29">
        <f t="shared" si="1"/>
        <v>0.22872981302967385</v>
      </c>
      <c r="C29">
        <f t="shared" si="2"/>
        <v>0.7550140799124921</v>
      </c>
      <c r="D29">
        <f t="shared" si="3"/>
        <v>8.30230409511117</v>
      </c>
      <c r="E29">
        <f t="shared" si="4"/>
        <v>13.516102052854947</v>
      </c>
    </row>
    <row r="30" spans="1:5" ht="12.75">
      <c r="A30">
        <f t="shared" si="0"/>
        <v>24</v>
      </c>
      <c r="B30">
        <f t="shared" si="1"/>
        <v>0.21887520123566637</v>
      </c>
      <c r="C30">
        <f t="shared" si="2"/>
        <v>0.7863883601018479</v>
      </c>
      <c r="D30">
        <f t="shared" si="3"/>
        <v>8.521179296346837</v>
      </c>
      <c r="E30">
        <f t="shared" si="4"/>
        <v>14.302490412956795</v>
      </c>
    </row>
    <row r="31" spans="1:5" ht="12.75">
      <c r="A31">
        <f t="shared" si="0"/>
        <v>25</v>
      </c>
      <c r="B31">
        <f t="shared" si="1"/>
        <v>0.20751338715712556</v>
      </c>
      <c r="C31">
        <f t="shared" si="2"/>
        <v>0.8177639158307359</v>
      </c>
      <c r="D31">
        <f t="shared" si="3"/>
        <v>8.728692683503963</v>
      </c>
      <c r="E31">
        <f t="shared" si="4"/>
        <v>15.120254328787532</v>
      </c>
    </row>
    <row r="32" spans="1:5" ht="12.75">
      <c r="A32">
        <f t="shared" si="0"/>
        <v>26</v>
      </c>
      <c r="B32">
        <f t="shared" si="1"/>
        <v>0.19466822925435256</v>
      </c>
      <c r="C32">
        <f t="shared" si="2"/>
        <v>0.8490182020033776</v>
      </c>
      <c r="D32">
        <f t="shared" si="3"/>
        <v>8.923360912758316</v>
      </c>
      <c r="E32">
        <f t="shared" si="4"/>
        <v>15.96927253079091</v>
      </c>
    </row>
    <row r="33" spans="1:5" ht="12.75">
      <c r="A33">
        <f t="shared" si="0"/>
        <v>27</v>
      </c>
      <c r="B33">
        <f t="shared" si="1"/>
        <v>0.180383359321507</v>
      </c>
      <c r="C33">
        <f t="shared" si="2"/>
        <v>0.8800245549941549</v>
      </c>
      <c r="D33">
        <f t="shared" si="3"/>
        <v>9.103744272079823</v>
      </c>
      <c r="E33">
        <f t="shared" si="4"/>
        <v>16.849297085785064</v>
      </c>
    </row>
    <row r="34" spans="1:5" ht="12.75">
      <c r="A34">
        <f t="shared" si="0"/>
        <v>28</v>
      </c>
      <c r="B34">
        <f t="shared" si="1"/>
        <v>0.16472239583616122</v>
      </c>
      <c r="C34">
        <f t="shared" si="2"/>
        <v>0.9106532627444729</v>
      </c>
      <c r="D34">
        <f t="shared" si="3"/>
        <v>9.268466667915984</v>
      </c>
      <c r="E34">
        <f t="shared" si="4"/>
        <v>17.759950348529536</v>
      </c>
    </row>
    <row r="35" spans="1:5" ht="12.75">
      <c r="A35">
        <f t="shared" si="0"/>
        <v>29</v>
      </c>
      <c r="B35">
        <f t="shared" si="1"/>
        <v>0.14776870234720196</v>
      </c>
      <c r="C35">
        <f t="shared" si="2"/>
        <v>0.9407726836709396</v>
      </c>
      <c r="D35">
        <f t="shared" si="3"/>
        <v>9.416235370263186</v>
      </c>
      <c r="E35">
        <f t="shared" si="4"/>
        <v>18.700723032200475</v>
      </c>
    </row>
    <row r="36" spans="1:5" ht="12.75">
      <c r="A36">
        <f t="shared" si="0"/>
        <v>30</v>
      </c>
      <c r="B36">
        <f t="shared" si="1"/>
        <v>0.12962467949142897</v>
      </c>
      <c r="C36">
        <f t="shared" si="2"/>
        <v>0.9702503909836633</v>
      </c>
      <c r="D36">
        <f t="shared" si="3"/>
        <v>9.545860049754614</v>
      </c>
      <c r="E36">
        <f t="shared" si="4"/>
        <v>19.670973423184137</v>
      </c>
    </row>
    <row r="37" spans="1:5" ht="12.75">
      <c r="A37">
        <f t="shared" si="0"/>
        <v>31</v>
      </c>
      <c r="B37">
        <f t="shared" si="1"/>
        <v>0.11041059662350428</v>
      </c>
      <c r="C37">
        <f t="shared" si="2"/>
        <v>0.998954319098956</v>
      </c>
      <c r="D37">
        <f t="shared" si="3"/>
        <v>9.656270646378118</v>
      </c>
      <c r="E37">
        <f t="shared" si="4"/>
        <v>20.669927742283093</v>
      </c>
    </row>
    <row r="38" spans="1:5" ht="12.75">
      <c r="A38">
        <f t="shared" si="0"/>
        <v>32</v>
      </c>
      <c r="B38">
        <f t="shared" si="1"/>
        <v>0.09026298661313104</v>
      </c>
      <c r="C38">
        <f t="shared" si="2"/>
        <v>1.0267538899908781</v>
      </c>
      <c r="D38">
        <f t="shared" si="3"/>
        <v>9.74653363299125</v>
      </c>
      <c r="E38">
        <f t="shared" si="4"/>
        <v>21.69668163227397</v>
      </c>
    </row>
    <row r="39" spans="1:5" ht="12.75">
      <c r="A39">
        <f t="shared" si="0"/>
        <v>33</v>
      </c>
      <c r="B39">
        <f t="shared" si="1"/>
        <v>0.06933264408480488</v>
      </c>
      <c r="C39">
        <f t="shared" si="2"/>
        <v>1.0535210994764015</v>
      </c>
      <c r="D39">
        <f t="shared" si="3"/>
        <v>9.815866277076054</v>
      </c>
      <c r="E39">
        <f t="shared" si="4"/>
        <v>22.750202731750374</v>
      </c>
    </row>
    <row r="40" spans="1:5" ht="12.75">
      <c r="A40">
        <f t="shared" si="0"/>
        <v>34</v>
      </c>
      <c r="B40">
        <f t="shared" si="1"/>
        <v>0.04778228227398201</v>
      </c>
      <c r="C40">
        <f t="shared" si="2"/>
        <v>1.0791315464130555</v>
      </c>
      <c r="D40">
        <f t="shared" si="3"/>
        <v>9.863648559350036</v>
      </c>
      <c r="E40">
        <f t="shared" si="4"/>
        <v>23.82933427816343</v>
      </c>
    </row>
    <row r="41" spans="1:5" ht="12.75">
      <c r="A41">
        <f t="shared" si="0"/>
        <v>35</v>
      </c>
      <c r="B41">
        <f t="shared" si="1"/>
        <v>0.02578391590361223</v>
      </c>
      <c r="C41">
        <f t="shared" si="2"/>
        <v>1.103465391389543</v>
      </c>
      <c r="D41">
        <f t="shared" si="3"/>
        <v>9.889432475253649</v>
      </c>
      <c r="E41">
        <f t="shared" si="4"/>
        <v>24.93279966955297</v>
      </c>
    </row>
    <row r="42" spans="1:5" ht="12.75">
      <c r="A42">
        <f t="shared" si="0"/>
        <v>36</v>
      </c>
      <c r="B42">
        <f t="shared" si="1"/>
        <v>0.00351604640041131</v>
      </c>
      <c r="C42">
        <f t="shared" si="2"/>
        <v>1.1264082354511065</v>
      </c>
      <c r="D42">
        <f t="shared" si="3"/>
        <v>9.892948521654061</v>
      </c>
      <c r="E42">
        <f t="shared" si="4"/>
        <v>26.059207905004076</v>
      </c>
    </row>
    <row r="43" spans="1:5" ht="12.75">
      <c r="A43">
        <f t="shared" si="0"/>
        <v>37</v>
      </c>
      <c r="B43">
        <f t="shared" si="1"/>
        <v>-0.018839269026981853</v>
      </c>
      <c r="C43">
        <f t="shared" si="2"/>
        <v>1.1478519134448137</v>
      </c>
      <c r="D43">
        <f t="shared" si="3"/>
        <v>9.874109252627079</v>
      </c>
      <c r="E43">
        <f t="shared" si="4"/>
        <v>27.20705981844889</v>
      </c>
    </row>
    <row r="44" spans="1:5" ht="12.75">
      <c r="A44">
        <f t="shared" si="0"/>
        <v>38</v>
      </c>
      <c r="B44">
        <f t="shared" si="1"/>
        <v>-0.041099381561985004</v>
      </c>
      <c r="C44">
        <f t="shared" si="2"/>
        <v>1.1676952004211305</v>
      </c>
      <c r="D44">
        <f t="shared" si="3"/>
        <v>9.833009871065094</v>
      </c>
      <c r="E44">
        <f t="shared" si="4"/>
        <v>28.37475501887002</v>
      </c>
    </row>
    <row r="45" spans="1:5" ht="12.75">
      <c r="A45">
        <f t="shared" si="0"/>
        <v>39</v>
      </c>
      <c r="B45">
        <f t="shared" si="1"/>
        <v>-0.06308396765357605</v>
      </c>
      <c r="C45">
        <f t="shared" si="2"/>
        <v>1.1858444329391093</v>
      </c>
      <c r="D45">
        <f t="shared" si="3"/>
        <v>9.769925903411519</v>
      </c>
      <c r="E45">
        <f t="shared" si="4"/>
        <v>29.56059945180913</v>
      </c>
    </row>
    <row r="46" spans="1:5" ht="12.75">
      <c r="A46">
        <f t="shared" si="0"/>
        <v>40</v>
      </c>
      <c r="B46">
        <f t="shared" si="1"/>
        <v>-0.08461782368670112</v>
      </c>
      <c r="C46">
        <f t="shared" si="2"/>
        <v>1.2022140498898297</v>
      </c>
      <c r="D46">
        <f t="shared" si="3"/>
        <v>9.685308079724818</v>
      </c>
      <c r="E46">
        <f t="shared" si="4"/>
        <v>30.762813501698957</v>
      </c>
    </row>
    <row r="47" spans="1:5" ht="12.75">
      <c r="A47">
        <f t="shared" si="0"/>
        <v>41</v>
      </c>
      <c r="B47">
        <f t="shared" si="1"/>
        <v>-0.10553347194377372</v>
      </c>
      <c r="C47">
        <f t="shared" si="2"/>
        <v>1.2167270594325323</v>
      </c>
      <c r="D47">
        <f t="shared" si="3"/>
        <v>9.579774607781044</v>
      </c>
      <c r="E47">
        <f t="shared" si="4"/>
        <v>31.97954056113149</v>
      </c>
    </row>
    <row r="48" spans="1:5" ht="12.75">
      <c r="A48">
        <f t="shared" si="0"/>
        <v>42</v>
      </c>
      <c r="B48">
        <f t="shared" si="1"/>
        <v>-0.12567352179916258</v>
      </c>
      <c r="C48">
        <f t="shared" si="2"/>
        <v>1.2293154397534338</v>
      </c>
      <c r="D48">
        <f t="shared" si="3"/>
        <v>9.45410108598188</v>
      </c>
      <c r="E48">
        <f t="shared" si="4"/>
        <v>33.20885600088492</v>
      </c>
    </row>
    <row r="49" spans="1:5" ht="12.75">
      <c r="A49">
        <f t="shared" si="0"/>
        <v>43</v>
      </c>
      <c r="B49">
        <f t="shared" si="1"/>
        <v>-0.14489274183355982</v>
      </c>
      <c r="C49">
        <f t="shared" si="2"/>
        <v>1.2399204816011014</v>
      </c>
      <c r="D49">
        <f t="shared" si="3"/>
        <v>9.30920834414832</v>
      </c>
      <c r="E49">
        <f t="shared" si="4"/>
        <v>34.448776482486025</v>
      </c>
    </row>
    <row r="50" spans="1:5" ht="12.75">
      <c r="A50">
        <f t="shared" si="0"/>
        <v>44</v>
      </c>
      <c r="B50">
        <f t="shared" si="1"/>
        <v>-0.16305981085205756</v>
      </c>
      <c r="C50">
        <f t="shared" si="2"/>
        <v>1.2484930799821408</v>
      </c>
      <c r="D50">
        <f t="shared" si="3"/>
        <v>9.146148533296262</v>
      </c>
      <c r="E50">
        <f t="shared" si="4"/>
        <v>35.697269562468165</v>
      </c>
    </row>
    <row r="51" spans="1:5" ht="12.75">
      <c r="A51">
        <f t="shared" si="0"/>
        <v>45</v>
      </c>
      <c r="B51">
        <f t="shared" si="1"/>
        <v>-0.18005872795839545</v>
      </c>
      <c r="C51">
        <f t="shared" si="2"/>
        <v>1.2549939811304875</v>
      </c>
      <c r="D51">
        <f t="shared" si="3"/>
        <v>8.966089805337868</v>
      </c>
      <c r="E51">
        <f t="shared" si="4"/>
        <v>36.952263543598654</v>
      </c>
    </row>
    <row r="52" spans="1:5" ht="12.75">
      <c r="A52">
        <f t="shared" si="0"/>
        <v>46</v>
      </c>
      <c r="B52">
        <f t="shared" si="1"/>
        <v>-0.19578987330595254</v>
      </c>
      <c r="C52">
        <f t="shared" si="2"/>
        <v>1.2593939890499042</v>
      </c>
      <c r="D52">
        <f t="shared" si="3"/>
        <v>8.770299932031914</v>
      </c>
      <c r="E52">
        <f t="shared" si="4"/>
        <v>38.21165753264856</v>
      </c>
    </row>
    <row r="53" spans="1:5" ht="12.75">
      <c r="A53">
        <f t="shared" si="0"/>
        <v>47</v>
      </c>
      <c r="B53">
        <f t="shared" si="1"/>
        <v>-0.21017072147619276</v>
      </c>
      <c r="C53">
        <f t="shared" si="2"/>
        <v>1.2616741337580528</v>
      </c>
      <c r="D53">
        <f t="shared" si="3"/>
        <v>8.560129210555722</v>
      </c>
      <c r="E53">
        <f t="shared" si="4"/>
        <v>39.47333166640661</v>
      </c>
    </row>
    <row r="54" spans="1:5" ht="12.75">
      <c r="A54">
        <f t="shared" si="0"/>
        <v>48</v>
      </c>
      <c r="B54">
        <f t="shared" si="1"/>
        <v>-0.22313621833504083</v>
      </c>
      <c r="C54">
        <f t="shared" si="2"/>
        <v>1.2618258010308285</v>
      </c>
      <c r="D54">
        <f t="shared" si="3"/>
        <v>8.336992992220681</v>
      </c>
      <c r="E54">
        <f t="shared" si="4"/>
        <v>40.73515746743744</v>
      </c>
    </row>
    <row r="55" spans="1:5" ht="12.75">
      <c r="A55">
        <f t="shared" si="0"/>
        <v>49</v>
      </c>
      <c r="B55">
        <f t="shared" si="1"/>
        <v>-0.23463883953528958</v>
      </c>
      <c r="C55">
        <f t="shared" si="2"/>
        <v>1.259850821155039</v>
      </c>
      <c r="D55">
        <f t="shared" si="3"/>
        <v>8.102354152685391</v>
      </c>
      <c r="E55">
        <f t="shared" si="4"/>
        <v>41.99500828859248</v>
      </c>
    </row>
    <row r="56" spans="1:5" ht="12.75">
      <c r="A56">
        <f t="shared" si="0"/>
        <v>50</v>
      </c>
      <c r="B56">
        <f t="shared" si="1"/>
        <v>-0.24464835454136846</v>
      </c>
      <c r="C56">
        <f t="shared" si="2"/>
        <v>1.2557615121293129</v>
      </c>
      <c r="D56">
        <f t="shared" si="3"/>
        <v>7.857705798144023</v>
      </c>
      <c r="E56">
        <f t="shared" si="4"/>
        <v>43.25076980072179</v>
      </c>
    </row>
    <row r="57" spans="1:5" ht="12.75">
      <c r="A57">
        <f t="shared" si="0"/>
        <v>51</v>
      </c>
      <c r="B57">
        <f t="shared" si="1"/>
        <v>-0.2531513242249387</v>
      </c>
      <c r="C57">
        <f t="shared" si="2"/>
        <v>1.2495806710653916</v>
      </c>
      <c r="D57">
        <f t="shared" si="3"/>
        <v>7.604554473919085</v>
      </c>
      <c r="E57">
        <f t="shared" si="4"/>
        <v>44.500350471787186</v>
      </c>
    </row>
    <row r="58" spans="1:5" ht="12.75">
      <c r="A58">
        <f t="shared" si="0"/>
        <v>52</v>
      </c>
      <c r="B58">
        <f t="shared" si="1"/>
        <v>-0.26015036286166254</v>
      </c>
      <c r="C58">
        <f t="shared" si="2"/>
        <v>1.2413415063598883</v>
      </c>
      <c r="D58">
        <f t="shared" si="3"/>
        <v>7.344404111057422</v>
      </c>
      <c r="E58">
        <f t="shared" si="4"/>
        <v>45.741691978147074</v>
      </c>
    </row>
    <row r="59" spans="1:5" ht="12.75">
      <c r="A59">
        <f t="shared" si="0"/>
        <v>53</v>
      </c>
      <c r="B59">
        <f t="shared" si="1"/>
        <v>-0.265663196941066</v>
      </c>
      <c r="C59">
        <f t="shared" si="2"/>
        <v>1.2310875026170558</v>
      </c>
      <c r="D59">
        <f t="shared" si="3"/>
        <v>7.078740914116356</v>
      </c>
      <c r="E59">
        <f t="shared" si="4"/>
        <v>46.97277948076413</v>
      </c>
    </row>
    <row r="60" spans="1:5" ht="12.75">
      <c r="A60">
        <f t="shared" si="0"/>
        <v>54</v>
      </c>
      <c r="B60">
        <f t="shared" si="1"/>
        <v>-0.2697215537907254</v>
      </c>
      <c r="C60">
        <f t="shared" si="2"/>
        <v>1.2188722103523841</v>
      </c>
      <c r="D60">
        <f t="shared" si="3"/>
        <v>6.80901936032563</v>
      </c>
      <c r="E60">
        <f t="shared" si="4"/>
        <v>48.19165169111652</v>
      </c>
    </row>
    <row r="61" spans="1:5" ht="12.75">
      <c r="A61">
        <f t="shared" si="0"/>
        <v>55</v>
      </c>
      <c r="B61">
        <f t="shared" si="1"/>
        <v>-0.2723699128175479</v>
      </c>
      <c r="C61">
        <f t="shared" si="2"/>
        <v>1.2047589532005465</v>
      </c>
      <c r="D61">
        <f t="shared" si="3"/>
        <v>6.536649447508082</v>
      </c>
      <c r="E61">
        <f t="shared" si="4"/>
        <v>49.396410644317065</v>
      </c>
    </row>
    <row r="62" spans="1:5" ht="12.75">
      <c r="A62">
        <f t="shared" si="0"/>
        <v>56</v>
      </c>
      <c r="B62">
        <f t="shared" si="1"/>
        <v>-0.2736641513677646</v>
      </c>
      <c r="C62">
        <f t="shared" si="2"/>
        <v>1.1888204466563077</v>
      </c>
      <c r="D62">
        <f t="shared" si="3"/>
        <v>6.262985296140317</v>
      </c>
      <c r="E62">
        <f t="shared" si="4"/>
        <v>50.58523109097337</v>
      </c>
    </row>
    <row r="63" spans="1:5" ht="12.75">
      <c r="A63">
        <f t="shared" si="0"/>
        <v>57</v>
      </c>
      <c r="B63">
        <f t="shared" si="1"/>
        <v>-0.2736701159587699</v>
      </c>
      <c r="C63">
        <f t="shared" si="2"/>
        <v>1.171138324226064</v>
      </c>
      <c r="D63">
        <f t="shared" si="3"/>
        <v>5.989315180181547</v>
      </c>
      <c r="E63">
        <f t="shared" si="4"/>
        <v>51.75636941519944</v>
      </c>
    </row>
    <row r="64" spans="1:5" ht="12.75">
      <c r="A64">
        <f t="shared" si="0"/>
        <v>58</v>
      </c>
      <c r="B64">
        <f t="shared" si="1"/>
        <v>-0.27246214806147384</v>
      </c>
      <c r="C64">
        <f t="shared" si="2"/>
        <v>1.151802569163825</v>
      </c>
      <c r="D64">
        <f t="shared" si="3"/>
        <v>5.716853032120073</v>
      </c>
      <c r="E64">
        <f t="shared" si="4"/>
        <v>52.908171984363264</v>
      </c>
    </row>
    <row r="65" spans="1:5" ht="12.75">
      <c r="A65">
        <f t="shared" si="0"/>
        <v>59</v>
      </c>
      <c r="B65">
        <f t="shared" si="1"/>
        <v>-0.27012159179879064</v>
      </c>
      <c r="C65">
        <f t="shared" si="2"/>
        <v>1.1309108525893616</v>
      </c>
      <c r="D65">
        <f t="shared" si="3"/>
        <v>5.446731440321282</v>
      </c>
      <c r="E65">
        <f t="shared" si="4"/>
        <v>54.03908283695262</v>
      </c>
    </row>
    <row r="66" spans="1:5" ht="12.75">
      <c r="A66">
        <f t="shared" si="0"/>
        <v>60</v>
      </c>
      <c r="B66">
        <f t="shared" si="1"/>
        <v>-0.2667353089317911</v>
      </c>
      <c r="C66">
        <f t="shared" si="2"/>
        <v>1.108567781603026</v>
      </c>
      <c r="D66">
        <f t="shared" si="3"/>
        <v>5.179996131389491</v>
      </c>
      <c r="E66">
        <f t="shared" si="4"/>
        <v>55.14765061855565</v>
      </c>
    </row>
    <row r="67" spans="1:5" ht="12.75">
      <c r="A67">
        <f t="shared" si="0"/>
        <v>61</v>
      </c>
      <c r="B67">
        <f t="shared" si="1"/>
        <v>-0.262394224363831</v>
      </c>
      <c r="C67">
        <f t="shared" si="2"/>
        <v>1.0848840638788335</v>
      </c>
      <c r="D67">
        <f t="shared" si="3"/>
        <v>4.91760190702566</v>
      </c>
      <c r="E67">
        <f t="shared" si="4"/>
        <v>56.23253468243448</v>
      </c>
    </row>
    <row r="68" spans="1:5" ht="12.75">
      <c r="A68">
        <f t="shared" si="0"/>
        <v>62</v>
      </c>
      <c r="B68">
        <f t="shared" si="1"/>
        <v>-0.2571919231226214</v>
      </c>
      <c r="C68">
        <f t="shared" si="2"/>
        <v>1.0599755979923355</v>
      </c>
      <c r="D68">
        <f t="shared" si="3"/>
        <v>4.660409983903039</v>
      </c>
      <c r="E68">
        <f t="shared" si="4"/>
        <v>57.29251028042682</v>
      </c>
    </row>
    <row r="69" spans="1:5" ht="12.75">
      <c r="A69">
        <f t="shared" si="0"/>
        <v>63</v>
      </c>
      <c r="B69">
        <f t="shared" si="1"/>
        <v>-0.25122331739045073</v>
      </c>
      <c r="C69">
        <f t="shared" si="2"/>
        <v>1.0339625012875646</v>
      </c>
      <c r="D69">
        <f t="shared" si="3"/>
        <v>4.409186666512588</v>
      </c>
      <c r="E69">
        <f t="shared" si="4"/>
        <v>58.32647278171438</v>
      </c>
    </row>
    <row r="70" spans="1:5" ht="12.75">
      <c r="A70">
        <f t="shared" si="0"/>
        <v>64</v>
      </c>
      <c r="B70">
        <f t="shared" si="1"/>
        <v>-0.24458339965211234</v>
      </c>
      <c r="C70">
        <f t="shared" si="2"/>
        <v>1.0069680892872375</v>
      </c>
      <c r="D70">
        <f t="shared" si="3"/>
        <v>4.1646032668604756</v>
      </c>
      <c r="E70">
        <f t="shared" si="4"/>
        <v>59.33344087100161</v>
      </c>
    </row>
    <row r="71" spans="1:5" ht="12.75">
      <c r="A71">
        <f t="shared" si="0"/>
        <v>65</v>
      </c>
      <c r="B71">
        <f t="shared" si="1"/>
        <v>-0.237366095431349</v>
      </c>
      <c r="C71">
        <f t="shared" si="2"/>
        <v>0.9791178224020387</v>
      </c>
      <c r="D71">
        <f t="shared" si="3"/>
        <v>3.9272371714291268</v>
      </c>
      <c r="E71">
        <f t="shared" si="4"/>
        <v>60.31255869340365</v>
      </c>
    </row>
    <row r="72" spans="1:5" ht="12.75">
      <c r="A72">
        <f aca="true" t="shared" si="5" ref="A72:A135">A71+DT_INTERACT</f>
        <v>66</v>
      </c>
      <c r="B72">
        <f aca="true" t="shared" si="6" ref="B72:B135">K1_INTERACT*E_INTERACT*D71-K3_INTERACT*D71*D71-K5_INTERACT*D71*E71</f>
        <v>-0.22966322641074194</v>
      </c>
      <c r="C72">
        <f aca="true" t="shared" si="7" ref="C72:C135">K2_INTERACT*E_INTERACT*E71-K4_INTERACT*E71*E71-K6_INTERACT*D71*E71</f>
        <v>0.9505382369222954</v>
      </c>
      <c r="D72">
        <f aca="true" t="shared" si="8" ref="D72:D135">D71+B72*DT_INTERACT</f>
        <v>3.6975739450183847</v>
      </c>
      <c r="E72">
        <f aca="true" t="shared" si="9" ref="E72:E135">E71+C72*DT_INTERACT</f>
        <v>61.26309693032595</v>
      </c>
    </row>
    <row r="73" spans="1:5" ht="12.75">
      <c r="A73">
        <f t="shared" si="5"/>
        <v>67</v>
      </c>
      <c r="B73">
        <f t="shared" si="6"/>
        <v>-0.22156359200788875</v>
      </c>
      <c r="C73">
        <f t="shared" si="7"/>
        <v>0.9213558779308544</v>
      </c>
      <c r="D73">
        <f t="shared" si="8"/>
        <v>3.476010353010496</v>
      </c>
      <c r="E73">
        <f t="shared" si="9"/>
        <v>62.18445280825681</v>
      </c>
    </row>
    <row r="74" spans="1:5" ht="12.75">
      <c r="A74">
        <f t="shared" si="5"/>
        <v>68</v>
      </c>
      <c r="B74">
        <f t="shared" si="6"/>
        <v>-0.21315217475332413</v>
      </c>
      <c r="C74">
        <f t="shared" si="7"/>
        <v>0.891696251840433</v>
      </c>
      <c r="D74">
        <f t="shared" si="8"/>
        <v>3.2628581782571717</v>
      </c>
      <c r="E74">
        <f t="shared" si="9"/>
        <v>63.076149060097244</v>
      </c>
    </row>
    <row r="75" spans="1:5" ht="12.75">
      <c r="A75">
        <f t="shared" si="5"/>
        <v>69</v>
      </c>
      <c r="B75">
        <f t="shared" si="6"/>
        <v>-0.2045094721322508</v>
      </c>
      <c r="C75">
        <f t="shared" si="7"/>
        <v>0.8616828157424662</v>
      </c>
      <c r="D75">
        <f t="shared" si="8"/>
        <v>3.058348706124921</v>
      </c>
      <c r="E75">
        <f t="shared" si="9"/>
        <v>63.93783187583971</v>
      </c>
    </row>
    <row r="76" spans="1:5" ht="12.75">
      <c r="A76">
        <f t="shared" si="5"/>
        <v>70</v>
      </c>
      <c r="B76">
        <f t="shared" si="6"/>
        <v>-0.1957109549675817</v>
      </c>
      <c r="C76">
        <f t="shared" si="7"/>
        <v>0.8314360196941244</v>
      </c>
      <c r="D76">
        <f t="shared" si="8"/>
        <v>2.8626377511573393</v>
      </c>
      <c r="E76">
        <f t="shared" si="9"/>
        <v>64.76926789553384</v>
      </c>
    </row>
    <row r="77" spans="1:5" ht="12.75">
      <c r="A77">
        <f t="shared" si="5"/>
        <v>71</v>
      </c>
      <c r="B77">
        <f t="shared" si="6"/>
        <v>-0.18682664999284507</v>
      </c>
      <c r="C77">
        <f t="shared" si="7"/>
        <v>0.8010724165266979</v>
      </c>
      <c r="D77">
        <f t="shared" si="8"/>
        <v>2.675811101164494</v>
      </c>
      <c r="E77">
        <f t="shared" si="9"/>
        <v>65.57034031206054</v>
      </c>
    </row>
    <row r="78" spans="1:5" ht="12.75">
      <c r="A78">
        <f t="shared" si="5"/>
        <v>72</v>
      </c>
      <c r="B78">
        <f t="shared" si="6"/>
        <v>-0.1779208420450063</v>
      </c>
      <c r="C78">
        <f t="shared" si="7"/>
        <v>0.7707038518112665</v>
      </c>
      <c r="D78">
        <f t="shared" si="8"/>
        <v>2.4978902591194876</v>
      </c>
      <c r="E78">
        <f t="shared" si="9"/>
        <v>66.3410441638718</v>
      </c>
    </row>
    <row r="79" spans="1:5" ht="12.75">
      <c r="A79">
        <f t="shared" si="5"/>
        <v>73</v>
      </c>
      <c r="B79">
        <f t="shared" si="6"/>
        <v>-0.16905188934834606</v>
      </c>
      <c r="C79">
        <f t="shared" si="7"/>
        <v>0.7404367443602039</v>
      </c>
      <c r="D79">
        <f t="shared" si="8"/>
        <v>2.3288383697711414</v>
      </c>
      <c r="E79">
        <f t="shared" si="9"/>
        <v>67.08148090823201</v>
      </c>
    </row>
    <row r="80" spans="1:5" ht="12.75">
      <c r="A80">
        <f t="shared" si="5"/>
        <v>74</v>
      </c>
      <c r="B80">
        <f t="shared" si="6"/>
        <v>-0.16027214370137868</v>
      </c>
      <c r="C80">
        <f t="shared" si="7"/>
        <v>0.710371465176904</v>
      </c>
      <c r="D80">
        <f t="shared" si="8"/>
        <v>2.1685662260697627</v>
      </c>
      <c r="E80">
        <f t="shared" si="9"/>
        <v>67.79185237340891</v>
      </c>
    </row>
    <row r="81" spans="1:5" ht="12.75">
      <c r="A81">
        <f t="shared" si="5"/>
        <v>75</v>
      </c>
      <c r="B81">
        <f t="shared" si="6"/>
        <v>-0.15162796604818118</v>
      </c>
      <c r="C81">
        <f t="shared" si="7"/>
        <v>0.6806018201949633</v>
      </c>
      <c r="D81">
        <f t="shared" si="8"/>
        <v>2.0169382600215817</v>
      </c>
      <c r="E81">
        <f t="shared" si="9"/>
        <v>68.47245419360388</v>
      </c>
    </row>
    <row r="82" spans="1:5" ht="12.75">
      <c r="A82">
        <f t="shared" si="5"/>
        <v>76</v>
      </c>
      <c r="B82">
        <f t="shared" si="6"/>
        <v>-0.14315982692927678</v>
      </c>
      <c r="C82">
        <f t="shared" si="7"/>
        <v>0.6512146395724738</v>
      </c>
      <c r="D82">
        <f t="shared" si="8"/>
        <v>1.8737784330923049</v>
      </c>
      <c r="E82">
        <f t="shared" si="9"/>
        <v>69.12366883317635</v>
      </c>
    </row>
    <row r="83" spans="1:5" ht="12.75">
      <c r="A83">
        <f t="shared" si="5"/>
        <v>77</v>
      </c>
      <c r="B83">
        <f t="shared" si="6"/>
        <v>-0.1349024806678235</v>
      </c>
      <c r="C83">
        <f t="shared" si="7"/>
        <v>0.6222894738196516</v>
      </c>
      <c r="D83">
        <f t="shared" si="8"/>
        <v>1.7388759524244812</v>
      </c>
      <c r="E83">
        <f t="shared" si="9"/>
        <v>69.745958306996</v>
      </c>
    </row>
    <row r="84" spans="1:5" ht="12.75">
      <c r="A84">
        <f t="shared" si="5"/>
        <v>78</v>
      </c>
      <c r="B84">
        <f t="shared" si="6"/>
        <v>-0.12688520184379826</v>
      </c>
      <c r="C84">
        <f t="shared" si="7"/>
        <v>0.5938983947196192</v>
      </c>
      <c r="D84">
        <f t="shared" si="8"/>
        <v>1.611990750580683</v>
      </c>
      <c r="E84">
        <f t="shared" si="9"/>
        <v>70.33985670171562</v>
      </c>
    </row>
    <row r="85" spans="1:5" ht="12.75">
      <c r="A85">
        <f t="shared" si="5"/>
        <v>79</v>
      </c>
      <c r="B85">
        <f t="shared" si="6"/>
        <v>-0.11913207261994005</v>
      </c>
      <c r="C85">
        <f t="shared" si="7"/>
        <v>0.5661058969190258</v>
      </c>
      <c r="D85">
        <f t="shared" si="8"/>
        <v>1.492858677960743</v>
      </c>
      <c r="E85">
        <f t="shared" si="9"/>
        <v>70.90596259863464</v>
      </c>
    </row>
    <row r="86" spans="1:5" ht="12.75">
      <c r="A86">
        <f t="shared" si="5"/>
        <v>80</v>
      </c>
      <c r="B86">
        <f t="shared" si="6"/>
        <v>-0.1116623097765366</v>
      </c>
      <c r="C86">
        <f t="shared" si="7"/>
        <v>0.5389688942672649</v>
      </c>
      <c r="D86">
        <f t="shared" si="8"/>
        <v>1.3811963681842063</v>
      </c>
      <c r="E86">
        <f t="shared" si="9"/>
        <v>71.44493149290192</v>
      </c>
    </row>
    <row r="87" spans="1:5" ht="12.75">
      <c r="A87">
        <f t="shared" si="5"/>
        <v>81</v>
      </c>
      <c r="B87">
        <f t="shared" si="6"/>
        <v>-0.10449062084840714</v>
      </c>
      <c r="C87">
        <f t="shared" si="7"/>
        <v>0.5125368035035403</v>
      </c>
      <c r="D87">
        <f t="shared" si="8"/>
        <v>1.2767057473357992</v>
      </c>
      <c r="E87">
        <f t="shared" si="9"/>
        <v>71.95746829640545</v>
      </c>
    </row>
    <row r="88" spans="1:5" ht="12.75">
      <c r="A88">
        <f t="shared" si="5"/>
        <v>82</v>
      </c>
      <c r="B88">
        <f t="shared" si="6"/>
        <v>-0.09762757949256338</v>
      </c>
      <c r="C88">
        <f t="shared" si="7"/>
        <v>0.48685170674648676</v>
      </c>
      <c r="D88">
        <f t="shared" si="8"/>
        <v>1.1790781678432358</v>
      </c>
      <c r="E88">
        <f t="shared" si="9"/>
        <v>72.44432000315194</v>
      </c>
    </row>
    <row r="89" spans="1:5" ht="12.75">
      <c r="A89">
        <f t="shared" si="5"/>
        <v>83</v>
      </c>
      <c r="B89">
        <f t="shared" si="6"/>
        <v>-0.09108001110267357</v>
      </c>
      <c r="C89">
        <f t="shared" si="7"/>
        <v>0.46194858343310896</v>
      </c>
      <c r="D89">
        <f t="shared" si="8"/>
        <v>1.0879981567405623</v>
      </c>
      <c r="E89">
        <f t="shared" si="9"/>
        <v>72.90626858658506</v>
      </c>
    </row>
    <row r="90" spans="1:5" ht="12.75">
      <c r="A90">
        <f t="shared" si="5"/>
        <v>84</v>
      </c>
      <c r="B90">
        <f t="shared" si="6"/>
        <v>-0.08485138068037618</v>
      </c>
      <c r="C90">
        <f t="shared" si="7"/>
        <v>0.43785560187048833</v>
      </c>
      <c r="D90">
        <f t="shared" si="8"/>
        <v>1.0031467760601862</v>
      </c>
      <c r="E90">
        <f t="shared" si="9"/>
        <v>73.34412418845554</v>
      </c>
    </row>
    <row r="91" spans="1:5" ht="12.75">
      <c r="A91">
        <f t="shared" si="5"/>
        <v>85</v>
      </c>
      <c r="B91">
        <f t="shared" si="6"/>
        <v>-0.07894217602964104</v>
      </c>
      <c r="C91">
        <f t="shared" si="7"/>
        <v>0.4145944603822474</v>
      </c>
      <c r="D91">
        <f t="shared" si="8"/>
        <v>0.9242046000305452</v>
      </c>
      <c r="E91">
        <f t="shared" si="9"/>
        <v>73.75871864883779</v>
      </c>
    </row>
    <row r="92" spans="1:5" ht="12.75">
      <c r="A92">
        <f t="shared" si="5"/>
        <v>86</v>
      </c>
      <c r="B92">
        <f t="shared" si="6"/>
        <v>-0.07335028041852634</v>
      </c>
      <c r="C92">
        <f t="shared" si="7"/>
        <v>0.3921807681209971</v>
      </c>
      <c r="D92">
        <f t="shared" si="8"/>
        <v>0.8508543196120189</v>
      </c>
      <c r="E92">
        <f t="shared" si="9"/>
        <v>74.15089941695878</v>
      </c>
    </row>
    <row r="93" spans="1:5" ht="12.75">
      <c r="A93">
        <f t="shared" si="5"/>
        <v>87</v>
      </c>
      <c r="B93">
        <f t="shared" si="6"/>
        <v>-0.06807132991763498</v>
      </c>
      <c r="C93">
        <f t="shared" si="7"/>
        <v>0.3706244559407291</v>
      </c>
      <c r="D93">
        <f t="shared" si="8"/>
        <v>0.7827829896943839</v>
      </c>
      <c r="E93">
        <f t="shared" si="9"/>
        <v>74.52152387289951</v>
      </c>
    </row>
    <row r="94" spans="1:5" ht="12.75">
      <c r="A94">
        <f t="shared" si="5"/>
        <v>88</v>
      </c>
      <c r="B94">
        <f t="shared" si="6"/>
        <v>-0.06309905164692223</v>
      </c>
      <c r="C94">
        <f t="shared" si="7"/>
        <v>0.3499302082390194</v>
      </c>
      <c r="D94">
        <f t="shared" si="8"/>
        <v>0.7196839380474617</v>
      </c>
      <c r="E94">
        <f t="shared" si="9"/>
        <v>74.87145408113852</v>
      </c>
    </row>
    <row r="95" spans="1:5" ht="12.75">
      <c r="A95">
        <f t="shared" si="5"/>
        <v>89</v>
      </c>
      <c r="B95">
        <f t="shared" si="6"/>
        <v>-0.05842558011895162</v>
      </c>
      <c r="C95">
        <f t="shared" si="7"/>
        <v>0.33009790734659306</v>
      </c>
      <c r="D95">
        <f t="shared" si="8"/>
        <v>0.6612583579285101</v>
      </c>
      <c r="E95">
        <f t="shared" si="9"/>
        <v>75.20155198848512</v>
      </c>
    </row>
    <row r="96" spans="1:5" ht="12.75">
      <c r="A96">
        <f t="shared" si="5"/>
        <v>90</v>
      </c>
      <c r="B96">
        <f t="shared" si="6"/>
        <v>-0.05404174974002721</v>
      </c>
      <c r="C96">
        <f t="shared" si="7"/>
        <v>0.31112308282039847</v>
      </c>
      <c r="D96">
        <f t="shared" si="8"/>
        <v>0.6072166081884829</v>
      </c>
      <c r="E96">
        <f t="shared" si="9"/>
        <v>75.51267507130552</v>
      </c>
    </row>
    <row r="97" spans="1:5" ht="12.75">
      <c r="A97">
        <f t="shared" si="5"/>
        <v>91</v>
      </c>
      <c r="B97">
        <f t="shared" si="6"/>
        <v>-0.049937362309400345</v>
      </c>
      <c r="C97">
        <f t="shared" si="7"/>
        <v>0.29299735884783884</v>
      </c>
      <c r="D97">
        <f t="shared" si="8"/>
        <v>0.5572792458790825</v>
      </c>
      <c r="E97">
        <f t="shared" si="9"/>
        <v>75.80567243015336</v>
      </c>
    </row>
    <row r="98" spans="1:5" ht="12.75">
      <c r="A98">
        <f t="shared" si="5"/>
        <v>92</v>
      </c>
      <c r="B98">
        <f t="shared" si="6"/>
        <v>-0.046101429034704586</v>
      </c>
      <c r="C98">
        <f t="shared" si="7"/>
        <v>0.2757088938593235</v>
      </c>
      <c r="D98">
        <f t="shared" si="8"/>
        <v>0.5111778168443779</v>
      </c>
      <c r="E98">
        <f t="shared" si="9"/>
        <v>76.08138132401268</v>
      </c>
    </row>
    <row r="99" spans="1:5" ht="12.75">
      <c r="A99">
        <f t="shared" si="5"/>
        <v>93</v>
      </c>
      <c r="B99">
        <f t="shared" si="6"/>
        <v>-0.04252238715718796</v>
      </c>
      <c r="C99">
        <f t="shared" si="7"/>
        <v>0.2592428073434757</v>
      </c>
      <c r="D99">
        <f t="shared" si="8"/>
        <v>0.46865542968718993</v>
      </c>
      <c r="E99">
        <f t="shared" si="9"/>
        <v>76.34062413135615</v>
      </c>
    </row>
    <row r="100" spans="1:5" ht="12.75">
      <c r="A100">
        <f t="shared" si="5"/>
        <v>94</v>
      </c>
      <c r="B100">
        <f t="shared" si="6"/>
        <v>-0.03918829175518523</v>
      </c>
      <c r="C100">
        <f t="shared" si="7"/>
        <v>0.24358158973862504</v>
      </c>
      <c r="D100">
        <f t="shared" si="8"/>
        <v>0.4294671379320047</v>
      </c>
      <c r="E100">
        <f t="shared" si="9"/>
        <v>76.58420572109478</v>
      </c>
    </row>
    <row r="101" spans="1:5" ht="12.75">
      <c r="A101">
        <f t="shared" si="5"/>
        <v>95</v>
      </c>
      <c r="B101">
        <f t="shared" si="6"/>
        <v>-0.03608698367355555</v>
      </c>
      <c r="C101">
        <f t="shared" si="7"/>
        <v>0.22870549211478147</v>
      </c>
      <c r="D101">
        <f t="shared" si="8"/>
        <v>0.39338015425844913</v>
      </c>
      <c r="E101">
        <f t="shared" si="9"/>
        <v>76.81291121320956</v>
      </c>
    </row>
    <row r="102" spans="1:5" ht="12.75">
      <c r="A102">
        <f t="shared" si="5"/>
        <v>96</v>
      </c>
      <c r="B102">
        <f t="shared" si="6"/>
        <v>-0.03320623481762323</v>
      </c>
      <c r="C102">
        <f t="shared" si="7"/>
        <v>0.2145928931462577</v>
      </c>
      <c r="D102">
        <f t="shared" si="8"/>
        <v>0.3601739194408259</v>
      </c>
      <c r="E102">
        <f t="shared" si="9"/>
        <v>77.02750410635582</v>
      </c>
    </row>
    <row r="103" spans="1:5" ht="12.75">
      <c r="A103">
        <f t="shared" si="5"/>
        <v>97</v>
      </c>
      <c r="B103">
        <f t="shared" si="6"/>
        <v>-0.03053387226109389</v>
      </c>
      <c r="C103">
        <f t="shared" si="7"/>
        <v>0.20122064159507252</v>
      </c>
      <c r="D103">
        <f t="shared" si="8"/>
        <v>0.329640047179732</v>
      </c>
      <c r="E103">
        <f t="shared" si="9"/>
        <v>77.22872474795089</v>
      </c>
    </row>
    <row r="104" spans="1:5" ht="12.75">
      <c r="A104">
        <f t="shared" si="5"/>
        <v>98</v>
      </c>
      <c r="B104">
        <f t="shared" si="6"/>
        <v>-0.0280578827579182</v>
      </c>
      <c r="C104">
        <f t="shared" si="7"/>
        <v>0.18856437317176405</v>
      </c>
      <c r="D104">
        <f t="shared" si="8"/>
        <v>0.3015821644218138</v>
      </c>
      <c r="E104">
        <f t="shared" si="9"/>
        <v>77.41728912112265</v>
      </c>
    </row>
    <row r="105" spans="1:5" ht="12.75">
      <c r="A105">
        <f t="shared" si="5"/>
        <v>99</v>
      </c>
      <c r="B105">
        <f t="shared" si="6"/>
        <v>-0.025766499327902738</v>
      </c>
      <c r="C105">
        <f t="shared" si="7"/>
        <v>0.17659880120949917</v>
      </c>
      <c r="D105">
        <f t="shared" si="8"/>
        <v>0.27581566509391103</v>
      </c>
      <c r="E105">
        <f t="shared" si="9"/>
        <v>77.59388792233214</v>
      </c>
    </row>
    <row r="106" spans="1:5" ht="12.75">
      <c r="A106">
        <f t="shared" si="5"/>
        <v>100</v>
      </c>
      <c r="B106">
        <f t="shared" si="6"/>
        <v>-0.023648271614689482</v>
      </c>
      <c r="C106">
        <f t="shared" si="7"/>
        <v>0.1652979810786095</v>
      </c>
      <c r="D106">
        <f t="shared" si="8"/>
        <v>0.25216739347922157</v>
      </c>
      <c r="E106">
        <f t="shared" si="9"/>
        <v>77.75918590341075</v>
      </c>
    </row>
    <row r="107" spans="1:5" ht="12.75">
      <c r="A107">
        <f t="shared" si="5"/>
        <v>101</v>
      </c>
      <c r="B107">
        <f t="shared" si="6"/>
        <v>-0.021692121701781333</v>
      </c>
      <c r="C107">
        <f t="shared" si="7"/>
        <v>0.15463554868333748</v>
      </c>
      <c r="D107">
        <f t="shared" si="8"/>
        <v>0.23047527177744023</v>
      </c>
      <c r="E107">
        <f t="shared" si="9"/>
        <v>77.91382145209408</v>
      </c>
    </row>
    <row r="108" spans="1:5" ht="12.75">
      <c r="A108">
        <f t="shared" si="5"/>
        <v>102</v>
      </c>
      <c r="B108">
        <f t="shared" si="6"/>
        <v>-0.019887387026161628</v>
      </c>
      <c r="C108">
        <f t="shared" si="7"/>
        <v>0.14458493372434092</v>
      </c>
      <c r="D108">
        <f t="shared" si="8"/>
        <v>0.2105878847512786</v>
      </c>
      <c r="E108">
        <f t="shared" si="9"/>
        <v>78.05840638581843</v>
      </c>
    </row>
    <row r="109" spans="1:5" ht="12.75">
      <c r="A109">
        <f t="shared" si="5"/>
        <v>103</v>
      </c>
      <c r="B109">
        <f t="shared" si="6"/>
        <v>-0.018223851957508932</v>
      </c>
      <c r="C109">
        <f t="shared" si="7"/>
        <v>0.13511954868405013</v>
      </c>
      <c r="D109">
        <f t="shared" si="8"/>
        <v>0.19236403279376968</v>
      </c>
      <c r="E109">
        <f t="shared" si="9"/>
        <v>78.19352593450247</v>
      </c>
    </row>
    <row r="110" spans="1:5" ht="12.75">
      <c r="A110">
        <f t="shared" si="5"/>
        <v>104</v>
      </c>
      <c r="B110">
        <f t="shared" si="6"/>
        <v>-0.01669176952091171</v>
      </c>
      <c r="C110">
        <f t="shared" si="7"/>
        <v>0.12621295470336136</v>
      </c>
      <c r="D110">
        <f t="shared" si="8"/>
        <v>0.17567226327285795</v>
      </c>
      <c r="E110">
        <f t="shared" si="9"/>
        <v>78.31973888920584</v>
      </c>
    </row>
    <row r="111" spans="1:5" ht="12.75">
      <c r="A111">
        <f t="shared" si="5"/>
        <v>105</v>
      </c>
      <c r="B111">
        <f t="shared" si="6"/>
        <v>-0.015281874638278879</v>
      </c>
      <c r="C111">
        <f t="shared" si="7"/>
        <v>0.11783900567347963</v>
      </c>
      <c r="D111">
        <f t="shared" si="8"/>
        <v>0.16039038863457908</v>
      </c>
      <c r="E111">
        <f t="shared" si="9"/>
        <v>78.43757789487931</v>
      </c>
    </row>
    <row r="112" spans="1:5" ht="12.75">
      <c r="A112">
        <f t="shared" si="5"/>
        <v>106</v>
      </c>
      <c r="B112">
        <f t="shared" si="6"/>
        <v>-0.013985390153341689</v>
      </c>
      <c r="C112">
        <f t="shared" si="7"/>
        <v>0.1099719719729702</v>
      </c>
      <c r="D112">
        <f t="shared" si="8"/>
        <v>0.1464049984812374</v>
      </c>
      <c r="E112">
        <f t="shared" si="9"/>
        <v>78.54754986685228</v>
      </c>
    </row>
    <row r="113" spans="1:5" ht="12.75">
      <c r="A113">
        <f t="shared" si="5"/>
        <v>107</v>
      </c>
      <c r="B113">
        <f t="shared" si="6"/>
        <v>-0.01279402679139682</v>
      </c>
      <c r="C113">
        <f t="shared" si="7"/>
        <v>0.10258664534357574</v>
      </c>
      <c r="D113">
        <f t="shared" si="8"/>
        <v>0.13361097168984057</v>
      </c>
      <c r="E113">
        <f t="shared" si="9"/>
        <v>78.65013651219586</v>
      </c>
    </row>
    <row r="114" spans="1:5" ht="12.75">
      <c r="A114">
        <f t="shared" si="5"/>
        <v>108</v>
      </c>
      <c r="B114">
        <f t="shared" si="6"/>
        <v>-0.011699978091089159</v>
      </c>
      <c r="C114">
        <f t="shared" si="7"/>
        <v>0.09565842642569135</v>
      </c>
      <c r="D114">
        <f t="shared" si="8"/>
        <v>0.1219109935987514</v>
      </c>
      <c r="E114">
        <f t="shared" si="9"/>
        <v>78.74579493862154</v>
      </c>
    </row>
    <row r="115" spans="1:5" ht="12.75">
      <c r="A115">
        <f t="shared" si="5"/>
        <v>109</v>
      </c>
      <c r="B115">
        <f t="shared" si="6"/>
        <v>-0.010695911234189635</v>
      </c>
      <c r="C115">
        <f t="shared" si="7"/>
        <v>0.08916339647159797</v>
      </c>
      <c r="D115">
        <f t="shared" si="8"/>
        <v>0.11121508236456176</v>
      </c>
      <c r="E115">
        <f t="shared" si="9"/>
        <v>78.83495833509315</v>
      </c>
    </row>
    <row r="116" spans="1:5" ht="12.75">
      <c r="A116">
        <f t="shared" si="5"/>
        <v>110</v>
      </c>
      <c r="B116">
        <f t="shared" si="6"/>
        <v>-0.009774954592459749</v>
      </c>
      <c r="C116">
        <f t="shared" si="7"/>
        <v>0.08307837472713535</v>
      </c>
      <c r="D116">
        <f t="shared" si="8"/>
        <v>0.10144012777210201</v>
      </c>
      <c r="E116">
        <f t="shared" si="9"/>
        <v>78.91803670982029</v>
      </c>
    </row>
    <row r="117" spans="1:5" ht="12.75">
      <c r="A117">
        <f t="shared" si="5"/>
        <v>111</v>
      </c>
      <c r="B117">
        <f t="shared" si="6"/>
        <v>-0.008930682709732914</v>
      </c>
      <c r="C117">
        <f t="shared" si="7"/>
        <v>0.07738096292571323</v>
      </c>
      <c r="D117">
        <f t="shared" si="8"/>
        <v>0.0925094450623691</v>
      </c>
      <c r="E117">
        <f t="shared" si="9"/>
        <v>78.995417672746</v>
      </c>
    </row>
    <row r="118" spans="1:5" ht="12.75">
      <c r="A118">
        <f t="shared" si="5"/>
        <v>112</v>
      </c>
      <c r="B118">
        <f t="shared" si="6"/>
        <v>-0.008157099343237252</v>
      </c>
      <c r="C118">
        <f t="shared" si="7"/>
        <v>0.0720495782767139</v>
      </c>
      <c r="D118">
        <f t="shared" si="8"/>
        <v>0.08435234571913186</v>
      </c>
      <c r="E118">
        <f t="shared" si="9"/>
        <v>79.06746725102272</v>
      </c>
    </row>
    <row r="119" spans="1:5" ht="12.75">
      <c r="A119">
        <f t="shared" si="5"/>
        <v>113</v>
      </c>
      <c r="B119">
        <f t="shared" si="6"/>
        <v>-0.007448619101506219</v>
      </c>
      <c r="C119">
        <f t="shared" si="7"/>
        <v>0.06706347625757297</v>
      </c>
      <c r="D119">
        <f t="shared" si="8"/>
        <v>0.07690372661762564</v>
      </c>
      <c r="E119">
        <f t="shared" si="9"/>
        <v>79.13453072728029</v>
      </c>
    </row>
    <row r="120" spans="1:5" ht="12.75">
      <c r="A120">
        <f t="shared" si="5"/>
        <v>114</v>
      </c>
      <c r="B120">
        <f t="shared" si="6"/>
        <v>-0.006800048137231281</v>
      </c>
      <c r="C120">
        <f t="shared" si="7"/>
        <v>0.062402764438489265</v>
      </c>
      <c r="D120">
        <f t="shared" si="8"/>
        <v>0.07010367848039435</v>
      </c>
      <c r="E120">
        <f t="shared" si="9"/>
        <v>79.19693349171878</v>
      </c>
    </row>
    <row r="121" spans="1:5" ht="12.75">
      <c r="A121">
        <f t="shared" si="5"/>
        <v>115</v>
      </c>
      <c r="B121">
        <f t="shared" si="6"/>
        <v>-0.006206564282118616</v>
      </c>
      <c r="C121">
        <f t="shared" si="7"/>
        <v>0.058048408483637265</v>
      </c>
      <c r="D121">
        <f t="shared" si="8"/>
        <v>0.06389711419827573</v>
      </c>
      <c r="E121">
        <f t="shared" si="9"/>
        <v>79.25498190020242</v>
      </c>
    </row>
    <row r="122" spans="1:5" ht="12.75">
      <c r="A122">
        <f t="shared" si="5"/>
        <v>116</v>
      </c>
      <c r="B122">
        <f t="shared" si="6"/>
        <v>-0.005663696947045454</v>
      </c>
      <c r="C122">
        <f t="shared" si="7"/>
        <v>0.05398223138552006</v>
      </c>
      <c r="D122">
        <f t="shared" si="8"/>
        <v>0.05823341725123028</v>
      </c>
      <c r="E122">
        <f t="shared" si="9"/>
        <v>79.30896413158794</v>
      </c>
    </row>
    <row r="123" spans="1:5" ht="12.75">
      <c r="A123">
        <f t="shared" si="5"/>
        <v>117</v>
      </c>
      <c r="B123">
        <f t="shared" si="6"/>
        <v>-0.005167307054258626</v>
      </c>
      <c r="C123">
        <f t="shared" si="7"/>
        <v>0.05018690690149499</v>
      </c>
      <c r="D123">
        <f t="shared" si="8"/>
        <v>0.053066110196971654</v>
      </c>
      <c r="E123">
        <f t="shared" si="9"/>
        <v>79.35915103848944</v>
      </c>
    </row>
    <row r="124" spans="1:5" ht="12.75">
      <c r="A124">
        <f t="shared" si="5"/>
        <v>118</v>
      </c>
      <c r="B124">
        <f t="shared" si="6"/>
        <v>-0.004713567218608055</v>
      </c>
      <c r="C124">
        <f t="shared" si="7"/>
        <v>0.04664594807522906</v>
      </c>
      <c r="D124">
        <f t="shared" si="8"/>
        <v>0.0483525429783636</v>
      </c>
      <c r="E124">
        <f t="shared" si="9"/>
        <v>79.40579698656467</v>
      </c>
    </row>
    <row r="125" spans="1:5" ht="12.75">
      <c r="A125">
        <f t="shared" si="5"/>
        <v>119</v>
      </c>
      <c r="B125">
        <f t="shared" si="6"/>
        <v>-0.004298942351387663</v>
      </c>
      <c r="C125">
        <f t="shared" si="7"/>
        <v>0.04334369164212698</v>
      </c>
      <c r="D125">
        <f t="shared" si="8"/>
        <v>0.044053600626975935</v>
      </c>
      <c r="E125">
        <f t="shared" si="9"/>
        <v>79.44914067820679</v>
      </c>
    </row>
    <row r="126" spans="1:5" ht="12.75">
      <c r="A126">
        <f t="shared" si="5"/>
        <v>120</v>
      </c>
      <c r="B126">
        <f t="shared" si="6"/>
        <v>-0.003920170822756386</v>
      </c>
      <c r="C126">
        <f t="shared" si="7"/>
        <v>0.04026527903745611</v>
      </c>
      <c r="D126">
        <f t="shared" si="8"/>
        <v>0.04013342980421955</v>
      </c>
      <c r="E126">
        <f t="shared" si="9"/>
        <v>79.48940595724424</v>
      </c>
    </row>
    <row r="127" spans="1:5" ht="12.75">
      <c r="A127">
        <f t="shared" si="5"/>
        <v>121</v>
      </c>
      <c r="B127">
        <f t="shared" si="6"/>
        <v>-0.003574246286408678</v>
      </c>
      <c r="C127">
        <f t="shared" si="7"/>
        <v>0.03739663464979833</v>
      </c>
      <c r="D127">
        <f t="shared" si="8"/>
        <v>0.03655918351781087</v>
      </c>
      <c r="E127">
        <f t="shared" si="9"/>
        <v>79.52680259189404</v>
      </c>
    </row>
    <row r="128" spans="1:5" ht="12.75">
      <c r="A128">
        <f t="shared" si="5"/>
        <v>122</v>
      </c>
      <c r="B128">
        <f t="shared" si="6"/>
        <v>-0.0032584002426357594</v>
      </c>
      <c r="C128">
        <f t="shared" si="7"/>
        <v>0.03472444189089699</v>
      </c>
      <c r="D128">
        <f t="shared" si="8"/>
        <v>0.03330078327517511</v>
      </c>
      <c r="E128">
        <f t="shared" si="9"/>
        <v>79.56152703378494</v>
      </c>
    </row>
    <row r="129" spans="1:5" ht="12.75">
      <c r="A129">
        <f t="shared" si="5"/>
        <v>123</v>
      </c>
      <c r="B129">
        <f t="shared" si="6"/>
        <v>-0.0029700853926593377</v>
      </c>
      <c r="C129">
        <f t="shared" si="7"/>
        <v>0.03223611758630939</v>
      </c>
      <c r="D129">
        <f t="shared" si="8"/>
        <v>0.030330697882515776</v>
      </c>
      <c r="E129">
        <f t="shared" si="9"/>
        <v>79.59376315137125</v>
      </c>
    </row>
    <row r="130" spans="1:5" ht="12.75">
      <c r="A130">
        <f t="shared" si="5"/>
        <v>124</v>
      </c>
      <c r="B130">
        <f t="shared" si="6"/>
        <v>-0.0027069598176454926</v>
      </c>
      <c r="C130">
        <f t="shared" si="7"/>
        <v>0.029919785129639945</v>
      </c>
      <c r="D130">
        <f t="shared" si="8"/>
        <v>0.027623738064870285</v>
      </c>
      <c r="E130">
        <f t="shared" si="9"/>
        <v>79.62368293650088</v>
      </c>
    </row>
    <row r="131" spans="1:5" ht="12.75">
      <c r="A131">
        <f t="shared" si="5"/>
        <v>125</v>
      </c>
      <c r="B131">
        <f t="shared" si="6"/>
        <v>-0.002466871999664797</v>
      </c>
      <c r="C131">
        <f t="shared" si="7"/>
        <v>0.027764246786449367</v>
      </c>
      <c r="D131">
        <f t="shared" si="8"/>
        <v>0.025156866065205487</v>
      </c>
      <c r="E131">
        <f t="shared" si="9"/>
        <v>79.65144718328733</v>
      </c>
    </row>
    <row r="132" spans="1:5" ht="12.75">
      <c r="A132">
        <f t="shared" si="5"/>
        <v>126</v>
      </c>
      <c r="B132">
        <f t="shared" si="6"/>
        <v>-0.002247846688635558</v>
      </c>
      <c r="C132">
        <f t="shared" si="7"/>
        <v>0.02575895548228606</v>
      </c>
      <c r="D132">
        <f t="shared" si="8"/>
        <v>0.02290901937656993</v>
      </c>
      <c r="E132">
        <f t="shared" si="9"/>
        <v>79.67720613876962</v>
      </c>
    </row>
    <row r="133" spans="1:5" ht="12.75">
      <c r="A133">
        <f t="shared" si="5"/>
        <v>127</v>
      </c>
      <c r="B133">
        <f t="shared" si="6"/>
        <v>-0.0020480716085857567</v>
      </c>
      <c r="C133">
        <f t="shared" si="7"/>
        <v>0.02389398636227845</v>
      </c>
      <c r="D133">
        <f t="shared" si="8"/>
        <v>0.020860947767984174</v>
      </c>
      <c r="E133">
        <f t="shared" si="9"/>
        <v>79.7011001251319</v>
      </c>
    </row>
    <row r="134" spans="1:5" ht="12.75">
      <c r="A134">
        <f t="shared" si="5"/>
        <v>128</v>
      </c>
      <c r="B134">
        <f t="shared" si="6"/>
        <v>-0.0018658849880471718</v>
      </c>
      <c r="C134">
        <f t="shared" si="7"/>
        <v>0.022160008367490863</v>
      </c>
      <c r="D134">
        <f t="shared" si="8"/>
        <v>0.018995062779937004</v>
      </c>
      <c r="E134">
        <f t="shared" si="9"/>
        <v>79.7232601334994</v>
      </c>
    </row>
    <row r="135" spans="1:5" ht="12.75">
      <c r="A135">
        <f t="shared" si="5"/>
        <v>129</v>
      </c>
      <c r="B135">
        <f t="shared" si="6"/>
        <v>-0.001699763892738577</v>
      </c>
      <c r="C135">
        <f t="shared" si="7"/>
        <v>0.020548256035080377</v>
      </c>
      <c r="D135">
        <f t="shared" si="8"/>
        <v>0.017295298887198426</v>
      </c>
      <c r="E135">
        <f t="shared" si="9"/>
        <v>79.74380838953448</v>
      </c>
    </row>
    <row r="136" spans="1:5" ht="12.75">
      <c r="A136">
        <f aca="true" t="shared" si="10" ref="A136:A199">A135+DT_INTERACT</f>
        <v>130</v>
      </c>
      <c r="B136">
        <f aca="true" t="shared" si="11" ref="B136:B199">K1_INTERACT*E_INTERACT*D135-K3_INTERACT*D135*D135-K5_INTERACT*D135*E135</f>
        <v>-0.001548313333624266</v>
      </c>
      <c r="C136">
        <f aca="true" t="shared" si="12" ref="C136:C199">K2_INTERACT*E_INTERACT*E135-K4_INTERACT*E135*E135-K6_INTERACT*D135*E135</f>
        <v>0.01905050169546697</v>
      </c>
      <c r="D136">
        <f aca="true" t="shared" si="13" ref="D136:D199">D135+B136*DT_INTERACT</f>
        <v>0.01574698555357416</v>
      </c>
      <c r="E136">
        <f aca="true" t="shared" si="14" ref="E136:E199">E135+C136*DT_INTERACT</f>
        <v>79.76285889122994</v>
      </c>
    </row>
    <row r="137" spans="1:5" ht="12.75">
      <c r="A137">
        <f t="shared" si="10"/>
        <v>131</v>
      </c>
      <c r="B137">
        <f t="shared" si="11"/>
        <v>-0.001410256119701802</v>
      </c>
      <c r="C137">
        <f t="shared" si="12"/>
        <v>0.017659028209464172</v>
      </c>
      <c r="D137">
        <f t="shared" si="13"/>
        <v>0.014336729433872358</v>
      </c>
      <c r="E137">
        <f t="shared" si="14"/>
        <v>79.7805179194394</v>
      </c>
    </row>
    <row r="138" spans="1:5" ht="12.75">
      <c r="A138">
        <f t="shared" si="10"/>
        <v>132</v>
      </c>
      <c r="B138">
        <f t="shared" si="11"/>
        <v>-0.001284423422261071</v>
      </c>
      <c r="C138">
        <f t="shared" si="12"/>
        <v>0.016366602361655075</v>
      </c>
      <c r="D138">
        <f t="shared" si="13"/>
        <v>0.013052306011611286</v>
      </c>
      <c r="E138">
        <f t="shared" si="14"/>
        <v>79.79688452180106</v>
      </c>
    </row>
    <row r="139" spans="1:5" ht="12.75">
      <c r="A139">
        <f t="shared" si="10"/>
        <v>133</v>
      </c>
      <c r="B139">
        <f t="shared" si="11"/>
        <v>-0.0011697460156751627</v>
      </c>
      <c r="C139">
        <f t="shared" si="12"/>
        <v>0.015166449002878928</v>
      </c>
      <c r="D139">
        <f t="shared" si="13"/>
        <v>0.011882559995936123</v>
      </c>
      <c r="E139">
        <f t="shared" si="14"/>
        <v>79.81205097080394</v>
      </c>
    </row>
    <row r="140" spans="1:5" ht="12.75">
      <c r="A140">
        <f t="shared" si="10"/>
        <v>134</v>
      </c>
      <c r="B140">
        <f t="shared" si="11"/>
        <v>-0.0010652461588671648</v>
      </c>
      <c r="C140">
        <f t="shared" si="12"/>
        <v>0.014052226014050047</v>
      </c>
      <c r="D140">
        <f t="shared" si="13"/>
        <v>0.010817313837068958</v>
      </c>
      <c r="E140">
        <f t="shared" si="14"/>
        <v>79.82610319681798</v>
      </c>
    </row>
    <row r="141" spans="1:5" ht="12.75">
      <c r="A141">
        <f t="shared" si="10"/>
        <v>135</v>
      </c>
      <c r="B141">
        <f t="shared" si="11"/>
        <v>-0.0009700300813029397</v>
      </c>
      <c r="C141">
        <f t="shared" si="12"/>
        <v>0.013018000145733979</v>
      </c>
      <c r="D141">
        <f t="shared" si="13"/>
        <v>0.009847283755766018</v>
      </c>
      <c r="E141">
        <f t="shared" si="14"/>
        <v>79.83912119696372</v>
      </c>
    </row>
    <row r="142" spans="1:5" ht="12.75">
      <c r="A142">
        <f t="shared" si="10"/>
        <v>136</v>
      </c>
      <c r="B142">
        <f t="shared" si="11"/>
        <v>-0.0008832810375661021</v>
      </c>
      <c r="C142">
        <f t="shared" si="12"/>
        <v>0.012058223772398418</v>
      </c>
      <c r="D142">
        <f t="shared" si="13"/>
        <v>0.008964002718199915</v>
      </c>
      <c r="E142">
        <f t="shared" si="14"/>
        <v>79.85117942073612</v>
      </c>
    </row>
    <row r="143" spans="1:5" ht="12.75">
      <c r="A143">
        <f t="shared" si="10"/>
        <v>137</v>
      </c>
      <c r="B143">
        <f t="shared" si="11"/>
        <v>-0.0008042528951733651</v>
      </c>
      <c r="C143">
        <f t="shared" si="12"/>
        <v>0.011167712586918737</v>
      </c>
      <c r="D143">
        <f t="shared" si="13"/>
        <v>0.00815974982302655</v>
      </c>
      <c r="E143">
        <f t="shared" si="14"/>
        <v>79.86234713332304</v>
      </c>
    </row>
    <row r="144" spans="1:5" ht="12.75">
      <c r="A144">
        <f t="shared" si="10"/>
        <v>138</v>
      </c>
      <c r="B144">
        <f t="shared" si="11"/>
        <v>-0.0007322642211977254</v>
      </c>
      <c r="C144">
        <f t="shared" si="12"/>
        <v>0.010341624249563945</v>
      </c>
      <c r="D144">
        <f t="shared" si="13"/>
        <v>0.007427485601828825</v>
      </c>
      <c r="E144">
        <f t="shared" si="14"/>
        <v>79.8726887575726</v>
      </c>
    </row>
    <row r="145" spans="1:5" ht="12.75">
      <c r="A145">
        <f t="shared" si="10"/>
        <v>139</v>
      </c>
      <c r="B145">
        <f t="shared" si="11"/>
        <v>-0.0006666928344091641</v>
      </c>
      <c r="C145">
        <f t="shared" si="12"/>
        <v>0.009575437996017795</v>
      </c>
      <c r="D145">
        <f t="shared" si="13"/>
        <v>0.006760792767419661</v>
      </c>
      <c r="E145">
        <f t="shared" si="14"/>
        <v>79.88226419556862</v>
      </c>
    </row>
    <row r="146" spans="1:5" ht="12.75">
      <c r="A146">
        <f t="shared" si="10"/>
        <v>140</v>
      </c>
      <c r="B146">
        <f t="shared" si="11"/>
        <v>-0.0006069707909553254</v>
      </c>
      <c r="C146">
        <f t="shared" si="12"/>
        <v>0.00886493520084726</v>
      </c>
      <c r="D146">
        <f t="shared" si="13"/>
        <v>0.006153821976464335</v>
      </c>
      <c r="E146">
        <f t="shared" si="14"/>
        <v>79.89112913076947</v>
      </c>
    </row>
    <row r="147" spans="1:5" ht="12.75">
      <c r="A147">
        <f t="shared" si="10"/>
        <v>141</v>
      </c>
      <c r="B147">
        <f t="shared" si="11"/>
        <v>-0.0005525797730362911</v>
      </c>
      <c r="C147">
        <f t="shared" si="12"/>
        <v>0.008206180886106725</v>
      </c>
      <c r="D147">
        <f t="shared" si="13"/>
        <v>0.005601242203428044</v>
      </c>
      <c r="E147">
        <f t="shared" si="14"/>
        <v>79.89933531165558</v>
      </c>
    </row>
    <row r="148" spans="1:5" ht="12.75">
      <c r="A148">
        <f t="shared" si="10"/>
        <v>142</v>
      </c>
      <c r="B148">
        <f t="shared" si="11"/>
        <v>-0.0005030468515354674</v>
      </c>
      <c r="C148">
        <f t="shared" si="12"/>
        <v>0.00759550615910152</v>
      </c>
      <c r="D148">
        <f t="shared" si="13"/>
        <v>0.0050981953518925765</v>
      </c>
      <c r="E148">
        <f t="shared" si="14"/>
        <v>79.90693081781468</v>
      </c>
    </row>
    <row r="149" spans="1:5" ht="12.75">
      <c r="A149">
        <f t="shared" si="10"/>
        <v>143</v>
      </c>
      <c r="B149">
        <f t="shared" si="11"/>
        <v>-0.00045794059511798077</v>
      </c>
      <c r="C149">
        <f t="shared" si="12"/>
        <v>0.007029491558873157</v>
      </c>
      <c r="D149">
        <f t="shared" si="13"/>
        <v>0.004640254756774596</v>
      </c>
      <c r="E149">
        <f t="shared" si="14"/>
        <v>79.91396030937355</v>
      </c>
    </row>
    <row r="150" spans="1:5" ht="12.75">
      <c r="A150">
        <f t="shared" si="10"/>
        <v>144</v>
      </c>
      <c r="B150">
        <f t="shared" si="11"/>
        <v>-0.0004168674998707276</v>
      </c>
      <c r="C150">
        <f t="shared" si="12"/>
        <v>0.006504951287294923</v>
      </c>
      <c r="D150">
        <f t="shared" si="13"/>
        <v>0.004223387256903868</v>
      </c>
      <c r="E150">
        <f t="shared" si="14"/>
        <v>79.92046526066085</v>
      </c>
    </row>
    <row r="151" spans="1:5" ht="12.75">
      <c r="A151">
        <f t="shared" si="10"/>
        <v>145</v>
      </c>
      <c r="B151">
        <f t="shared" si="11"/>
        <v>-0.0003794687151119794</v>
      </c>
      <c r="C151">
        <f t="shared" si="12"/>
        <v>0.006018918297822416</v>
      </c>
      <c r="D151">
        <f t="shared" si="13"/>
        <v>0.003843918541791889</v>
      </c>
      <c r="E151">
        <f t="shared" si="14"/>
        <v>79.92648417895867</v>
      </c>
    </row>
    <row r="152" spans="1:5" ht="12.75">
      <c r="A152">
        <f t="shared" si="10"/>
        <v>146</v>
      </c>
      <c r="B152">
        <f t="shared" si="11"/>
        <v>-0.00034541704252555024</v>
      </c>
      <c r="C152">
        <f t="shared" si="12"/>
        <v>0.005568630212847088</v>
      </c>
      <c r="D152">
        <f t="shared" si="13"/>
        <v>0.003498501499266339</v>
      </c>
      <c r="E152">
        <f t="shared" si="14"/>
        <v>79.93205280917152</v>
      </c>
    </row>
    <row r="153" spans="1:5" ht="12.75">
      <c r="A153">
        <f t="shared" si="10"/>
        <v>147</v>
      </c>
      <c r="B153">
        <f t="shared" si="11"/>
        <v>-0.0003144141872614825</v>
      </c>
      <c r="C153">
        <f t="shared" si="12"/>
        <v>0.005151516038944998</v>
      </c>
      <c r="D153">
        <f t="shared" si="13"/>
        <v>0.0031840873120048564</v>
      </c>
      <c r="E153">
        <f t="shared" si="14"/>
        <v>79.93720432521047</v>
      </c>
    </row>
    <row r="154" spans="1:5" ht="12.75">
      <c r="A154">
        <f t="shared" si="10"/>
        <v>148</v>
      </c>
      <c r="B154">
        <f t="shared" si="11"/>
        <v>-0.0002861882410817657</v>
      </c>
      <c r="C154">
        <f t="shared" si="12"/>
        <v>0.00476518364834058</v>
      </c>
      <c r="D154">
        <f t="shared" si="13"/>
        <v>0.0028978990709230905</v>
      </c>
      <c r="E154">
        <f t="shared" si="14"/>
        <v>79.94196950885882</v>
      </c>
    </row>
    <row r="155" spans="1:5" ht="12.75">
      <c r="A155">
        <f t="shared" si="10"/>
        <v>149</v>
      </c>
      <c r="B155">
        <f t="shared" si="11"/>
        <v>-0.0002604913790084022</v>
      </c>
      <c r="C155">
        <f t="shared" si="12"/>
        <v>0.004407407994225137</v>
      </c>
      <c r="D155">
        <f t="shared" si="13"/>
        <v>0.0026374076919146883</v>
      </c>
      <c r="E155">
        <f t="shared" si="14"/>
        <v>79.94637691685304</v>
      </c>
    </row>
    <row r="156" spans="1:5" ht="12.75">
      <c r="A156">
        <f t="shared" si="10"/>
        <v>150</v>
      </c>
      <c r="B156">
        <f t="shared" si="11"/>
        <v>-0.00023709775224707672</v>
      </c>
      <c r="C156">
        <f t="shared" si="12"/>
        <v>0.004076120027289847</v>
      </c>
      <c r="D156">
        <f t="shared" si="13"/>
        <v>0.0024003099396676117</v>
      </c>
      <c r="E156">
        <f t="shared" si="14"/>
        <v>79.95045303688033</v>
      </c>
    </row>
    <row r="157" spans="1:5" ht="12.75">
      <c r="A157">
        <f t="shared" si="10"/>
        <v>151</v>
      </c>
      <c r="B157">
        <f t="shared" si="11"/>
        <v>-0.00021580156140958506</v>
      </c>
      <c r="C157">
        <f t="shared" si="12"/>
        <v>0.003769396280913578</v>
      </c>
      <c r="D157">
        <f t="shared" si="13"/>
        <v>0.002184508378258027</v>
      </c>
      <c r="E157">
        <f t="shared" si="14"/>
        <v>79.95422243316125</v>
      </c>
    </row>
    <row r="158" spans="1:5" ht="12.75">
      <c r="A158">
        <f t="shared" si="10"/>
        <v>152</v>
      </c>
      <c r="B158">
        <f t="shared" si="11"/>
        <v>-0.00019641529524034072</v>
      </c>
      <c r="C158">
        <f t="shared" si="12"/>
        <v>0.003485449092692226</v>
      </c>
      <c r="D158">
        <f t="shared" si="13"/>
        <v>0.0019880930830176863</v>
      </c>
      <c r="E158">
        <f t="shared" si="14"/>
        <v>79.95770788225394</v>
      </c>
    </row>
    <row r="159" spans="1:5" ht="12.75">
      <c r="A159">
        <f t="shared" si="10"/>
        <v>153</v>
      </c>
      <c r="B159">
        <f t="shared" si="11"/>
        <v>-0.000178768121166291</v>
      </c>
      <c r="C159">
        <f t="shared" si="12"/>
        <v>0.0032226174304870116</v>
      </c>
      <c r="D159">
        <f t="shared" si="13"/>
        <v>0.0018093249618513954</v>
      </c>
      <c r="E159">
        <f t="shared" si="14"/>
        <v>79.96093049968442</v>
      </c>
    </row>
    <row r="160" spans="1:5" ht="12.75">
      <c r="A160">
        <f t="shared" si="10"/>
        <v>154</v>
      </c>
      <c r="B160">
        <f t="shared" si="11"/>
        <v>-0.00016270441503592466</v>
      </c>
      <c r="C160">
        <f t="shared" si="12"/>
        <v>0.0029793582918654525</v>
      </c>
      <c r="D160">
        <f t="shared" si="13"/>
        <v>0.0016466205468154706</v>
      </c>
      <c r="E160">
        <f t="shared" si="14"/>
        <v>79.96390985797629</v>
      </c>
    </row>
    <row r="161" spans="1:5" ht="12.75">
      <c r="A161">
        <f t="shared" si="10"/>
        <v>155</v>
      </c>
      <c r="B161">
        <f t="shared" si="11"/>
        <v>-0.00014808241839305524</v>
      </c>
      <c r="C161">
        <f t="shared" si="12"/>
        <v>0.002754238646569495</v>
      </c>
      <c r="D161">
        <f t="shared" si="13"/>
        <v>0.0014985381284224153</v>
      </c>
      <c r="E161">
        <f t="shared" si="14"/>
        <v>79.96666409662286</v>
      </c>
    </row>
    <row r="162" spans="1:5" ht="12.75">
      <c r="A162">
        <f t="shared" si="10"/>
        <v>156</v>
      </c>
      <c r="B162">
        <f t="shared" si="11"/>
        <v>-0.00013477301254654996</v>
      </c>
      <c r="C162">
        <f t="shared" si="12"/>
        <v>0.0025459278925652217</v>
      </c>
      <c r="D162">
        <f t="shared" si="13"/>
        <v>0.0013637651158758654</v>
      </c>
      <c r="E162">
        <f t="shared" si="14"/>
        <v>79.96921002451543</v>
      </c>
    </row>
    <row r="163" spans="1:5" ht="12.75">
      <c r="A163">
        <f t="shared" si="10"/>
        <v>157</v>
      </c>
      <c r="B163">
        <f t="shared" si="11"/>
        <v>-0.0001226585995504414</v>
      </c>
      <c r="C163">
        <f t="shared" si="12"/>
        <v>0.002353190797199698</v>
      </c>
      <c r="D163">
        <f t="shared" si="13"/>
        <v>0.0012411065163254239</v>
      </c>
      <c r="E163">
        <f t="shared" si="14"/>
        <v>79.97156321531263</v>
      </c>
    </row>
    <row r="164" spans="1:5" ht="12.75">
      <c r="A164">
        <f t="shared" si="10"/>
        <v>158</v>
      </c>
      <c r="B164">
        <f t="shared" si="11"/>
        <v>-0.00011163208100250019</v>
      </c>
      <c r="C164">
        <f t="shared" si="12"/>
        <v>0.0021748808960389923</v>
      </c>
      <c r="D164">
        <f t="shared" si="13"/>
        <v>0.0011294744353229236</v>
      </c>
      <c r="E164">
        <f t="shared" si="14"/>
        <v>79.97373809620866</v>
      </c>
    </row>
    <row r="165" spans="1:5" ht="12.75">
      <c r="A165">
        <f t="shared" si="10"/>
        <v>159</v>
      </c>
      <c r="B165">
        <f t="shared" si="11"/>
        <v>-0.00010159592630615277</v>
      </c>
      <c r="C165">
        <f t="shared" si="12"/>
        <v>0.0020099343230393966</v>
      </c>
      <c r="D165">
        <f t="shared" si="13"/>
        <v>0.0010278785090167709</v>
      </c>
      <c r="E165">
        <f t="shared" si="14"/>
        <v>79.9757480305317</v>
      </c>
    </row>
    <row r="166" spans="1:5" ht="12.75">
      <c r="A166">
        <f t="shared" si="10"/>
        <v>160</v>
      </c>
      <c r="B166">
        <f t="shared" si="11"/>
        <v>-9.24613227235324E-05</v>
      </c>
      <c r="C166">
        <f t="shared" si="12"/>
        <v>0.0018573640467974978</v>
      </c>
      <c r="D166">
        <f t="shared" si="13"/>
        <v>0.0009354171862932385</v>
      </c>
      <c r="E166">
        <f t="shared" si="14"/>
        <v>79.9776053945785</v>
      </c>
    </row>
    <row r="167" spans="1:5" ht="12.75">
      <c r="A167">
        <f t="shared" si="10"/>
        <v>161</v>
      </c>
      <c r="B167">
        <f t="shared" si="11"/>
        <v>-8.414740017943324E-05</v>
      </c>
      <c r="C167">
        <f t="shared" si="12"/>
        <v>0.001716254488763566</v>
      </c>
      <c r="D167">
        <f t="shared" si="13"/>
        <v>0.0008512697861138052</v>
      </c>
      <c r="E167">
        <f t="shared" si="14"/>
        <v>79.97932164906727</v>
      </c>
    </row>
    <row r="168" spans="1:5" ht="12.75">
      <c r="A168">
        <f t="shared" si="10"/>
        <v>162</v>
      </c>
      <c r="B168">
        <f t="shared" si="11"/>
        <v>-7.658052435998856E-05</v>
      </c>
      <c r="C168">
        <f t="shared" si="12"/>
        <v>0.00158575650038677</v>
      </c>
      <c r="D168">
        <f t="shared" si="13"/>
        <v>0.0007746892617538166</v>
      </c>
      <c r="E168">
        <f t="shared" si="14"/>
        <v>79.98090740556766</v>
      </c>
    </row>
    <row r="169" spans="1:5" ht="12.75">
      <c r="A169">
        <f t="shared" si="10"/>
        <v>163</v>
      </c>
      <c r="B169">
        <f t="shared" si="11"/>
        <v>-6.969365218897654E-05</v>
      </c>
      <c r="C169">
        <f t="shared" si="12"/>
        <v>0.0014650826773121488</v>
      </c>
      <c r="D169">
        <f t="shared" si="13"/>
        <v>0.00070499560956484</v>
      </c>
      <c r="E169">
        <f t="shared" si="14"/>
        <v>79.98237248824498</v>
      </c>
    </row>
    <row r="170" spans="1:5" ht="12.75">
      <c r="A170">
        <f t="shared" si="10"/>
        <v>164</v>
      </c>
      <c r="B170">
        <f t="shared" si="11"/>
        <v>-6.342574426166492E-05</v>
      </c>
      <c r="C170">
        <f t="shared" si="12"/>
        <v>0.001353502989783932</v>
      </c>
      <c r="D170">
        <f t="shared" si="13"/>
        <v>0.0006415698653031751</v>
      </c>
      <c r="E170">
        <f t="shared" si="14"/>
        <v>79.98372599123476</v>
      </c>
    </row>
    <row r="171" spans="1:5" ht="12.75">
      <c r="A171">
        <f t="shared" si="10"/>
        <v>165</v>
      </c>
      <c r="B171">
        <f t="shared" si="11"/>
        <v>-5.772122927384698E-05</v>
      </c>
      <c r="C171">
        <f t="shared" si="12"/>
        <v>0.0012503407095469329</v>
      </c>
      <c r="D171">
        <f t="shared" si="13"/>
        <v>0.000583848636029328</v>
      </c>
      <c r="E171">
        <f t="shared" si="14"/>
        <v>79.98497633194431</v>
      </c>
    </row>
    <row r="172" spans="1:5" ht="12.75">
      <c r="A172">
        <f t="shared" si="10"/>
        <v>166</v>
      </c>
      <c r="B172">
        <f t="shared" si="11"/>
        <v>-5.252951590489416E-05</v>
      </c>
      <c r="C172">
        <f t="shared" si="12"/>
        <v>0.0011549686145197512</v>
      </c>
      <c r="D172">
        <f t="shared" si="13"/>
        <v>0.0005313191201244339</v>
      </c>
      <c r="E172">
        <f t="shared" si="14"/>
        <v>79.98613130055882</v>
      </c>
    </row>
    <row r="173" spans="1:5" ht="12.75">
      <c r="A173">
        <f t="shared" si="10"/>
        <v>167</v>
      </c>
      <c r="B173">
        <f t="shared" si="11"/>
        <v>-4.780454800084515E-05</v>
      </c>
      <c r="C173">
        <f t="shared" si="12"/>
        <v>0.001066805453565266</v>
      </c>
      <c r="D173">
        <f t="shared" si="13"/>
        <v>0.00048351457212358873</v>
      </c>
      <c r="E173">
        <f t="shared" si="14"/>
        <v>79.98719810601239</v>
      </c>
    </row>
    <row r="174" spans="1:5" ht="12.75">
      <c r="A174">
        <f t="shared" si="10"/>
        <v>168</v>
      </c>
      <c r="B174">
        <f t="shared" si="11"/>
        <v>-4.3504399259218306E-05</v>
      </c>
      <c r="C174">
        <f t="shared" si="12"/>
        <v>0.0009853126546519916</v>
      </c>
      <c r="D174">
        <f t="shared" si="13"/>
        <v>0.0004400101728643704</v>
      </c>
      <c r="E174">
        <f t="shared" si="14"/>
        <v>79.98818341866703</v>
      </c>
    </row>
    <row r="175" spans="1:5" ht="12.75">
      <c r="A175">
        <f t="shared" si="10"/>
        <v>169</v>
      </c>
      <c r="B175">
        <f t="shared" si="11"/>
        <v>-3.9590903943707815E-05</v>
      </c>
      <c r="C175">
        <f t="shared" si="12"/>
        <v>0.0009099912606300366</v>
      </c>
      <c r="D175">
        <f t="shared" si="13"/>
        <v>0.0004004192689206626</v>
      </c>
      <c r="E175">
        <f t="shared" si="14"/>
        <v>79.98909340992766</v>
      </c>
    </row>
    <row r="176" spans="1:5" ht="12.75">
      <c r="A176">
        <f t="shared" si="10"/>
        <v>170</v>
      </c>
      <c r="B176">
        <f t="shared" si="11"/>
        <v>-3.6029320456395107E-05</v>
      </c>
      <c r="C176">
        <f t="shared" si="12"/>
        <v>0.0008403790777755179</v>
      </c>
      <c r="D176">
        <f t="shared" si="13"/>
        <v>0.0003643899484642675</v>
      </c>
      <c r="E176">
        <f t="shared" si="14"/>
        <v>79.98993378900543</v>
      </c>
    </row>
    <row r="177" spans="1:5" ht="12.75">
      <c r="A177">
        <f t="shared" si="10"/>
        <v>171</v>
      </c>
      <c r="B177">
        <f t="shared" si="11"/>
        <v>-3.278802486964207E-05</v>
      </c>
      <c r="C177">
        <f t="shared" si="12"/>
        <v>0.0007760480231116648</v>
      </c>
      <c r="D177">
        <f t="shared" si="13"/>
        <v>0.0003316019235946254</v>
      </c>
      <c r="E177">
        <f t="shared" si="14"/>
        <v>79.99070983702855</v>
      </c>
    </row>
    <row r="178" spans="1:5" ht="12.75">
      <c r="A178">
        <f t="shared" si="10"/>
        <v>172</v>
      </c>
      <c r="B178">
        <f t="shared" si="11"/>
        <v>-2.9838231771364065E-05</v>
      </c>
      <c r="C178">
        <f t="shared" si="12"/>
        <v>0.0007166016573369698</v>
      </c>
      <c r="D178">
        <f t="shared" si="13"/>
        <v>0.00030176369182326136</v>
      </c>
      <c r="E178">
        <f t="shared" si="14"/>
        <v>79.99142643868588</v>
      </c>
    </row>
    <row r="179" spans="1:5" ht="12.75">
      <c r="A179">
        <f t="shared" si="10"/>
        <v>173</v>
      </c>
      <c r="B179">
        <f t="shared" si="11"/>
        <v>-2.7153740007716477E-05</v>
      </c>
      <c r="C179">
        <f t="shared" si="12"/>
        <v>0.0006616728910188824</v>
      </c>
      <c r="D179">
        <f t="shared" si="13"/>
        <v>0.0002746099518155449</v>
      </c>
      <c r="E179">
        <f t="shared" si="14"/>
        <v>79.99208811157689</v>
      </c>
    </row>
    <row r="180" spans="1:5" ht="12.75">
      <c r="A180">
        <f t="shared" si="10"/>
        <v>174</v>
      </c>
      <c r="B180">
        <f t="shared" si="11"/>
        <v>-2.4710701118053035E-05</v>
      </c>
      <c r="C180">
        <f t="shared" si="12"/>
        <v>0.000610921852409118</v>
      </c>
      <c r="D180">
        <f t="shared" si="13"/>
        <v>0.00024989925069749183</v>
      </c>
      <c r="E180">
        <f t="shared" si="14"/>
        <v>79.9926990334293</v>
      </c>
    </row>
    <row r="181" spans="1:5" ht="12.75">
      <c r="A181">
        <f t="shared" si="10"/>
        <v>175</v>
      </c>
      <c r="B181">
        <f t="shared" si="11"/>
        <v>-2.24874084498945E-05</v>
      </c>
      <c r="C181">
        <f t="shared" si="12"/>
        <v>0.0005640339059931709</v>
      </c>
      <c r="D181">
        <f t="shared" si="13"/>
        <v>0.00022741184224759733</v>
      </c>
      <c r="E181">
        <f t="shared" si="14"/>
        <v>79.99326306733529</v>
      </c>
    </row>
    <row r="182" spans="1:5" ht="12.75">
      <c r="A182">
        <f t="shared" si="10"/>
        <v>176</v>
      </c>
      <c r="B182">
        <f t="shared" si="11"/>
        <v>-2.0464105118038994E-05</v>
      </c>
      <c r="C182">
        <f t="shared" si="12"/>
        <v>0.0005207178115932572</v>
      </c>
      <c r="D182">
        <f t="shared" si="13"/>
        <v>0.00020694773712955834</v>
      </c>
      <c r="E182">
        <f t="shared" si="14"/>
        <v>79.99378378514689</v>
      </c>
    </row>
    <row r="183" spans="1:5" ht="12.75">
      <c r="A183">
        <f t="shared" si="10"/>
        <v>177</v>
      </c>
      <c r="B183">
        <f t="shared" si="11"/>
        <v>-1.8622809133197332E-05</v>
      </c>
      <c r="C183">
        <f t="shared" si="12"/>
        <v>0.00048070401438307425</v>
      </c>
      <c r="D183">
        <f t="shared" si="13"/>
        <v>0.000188324927996361</v>
      </c>
      <c r="E183">
        <f t="shared" si="14"/>
        <v>79.99426448916127</v>
      </c>
    </row>
    <row r="184" spans="1:5" ht="12.75">
      <c r="A184">
        <f t="shared" si="10"/>
        <v>178</v>
      </c>
      <c r="B184">
        <f t="shared" si="11"/>
        <v>-1.6947154172898046E-05</v>
      </c>
      <c r="C184">
        <f t="shared" si="12"/>
        <v>0.00044374305691456445</v>
      </c>
      <c r="D184">
        <f t="shared" si="13"/>
        <v>0.00017137777382346297</v>
      </c>
      <c r="E184">
        <f t="shared" si="14"/>
        <v>79.99470823221819</v>
      </c>
    </row>
    <row r="185" spans="1:5" ht="12.75">
      <c r="A185">
        <f t="shared" si="10"/>
        <v>179</v>
      </c>
      <c r="B185">
        <f t="shared" si="11"/>
        <v>-1.542224460203031E-05</v>
      </c>
      <c r="C185">
        <f t="shared" si="12"/>
        <v>0.00040960410472506216</v>
      </c>
      <c r="D185">
        <f t="shared" si="13"/>
        <v>0.00015595552922143268</v>
      </c>
      <c r="E185">
        <f t="shared" si="14"/>
        <v>79.99511783632292</v>
      </c>
    </row>
    <row r="186" spans="1:5" ht="12.75">
      <c r="A186">
        <f t="shared" si="10"/>
        <v>180</v>
      </c>
      <c r="B186">
        <f t="shared" si="11"/>
        <v>-1.403452347334312E-05</v>
      </c>
      <c r="C186">
        <f t="shared" si="12"/>
        <v>0.0003780735777069403</v>
      </c>
      <c r="D186">
        <f t="shared" si="13"/>
        <v>0.00014192100574808954</v>
      </c>
      <c r="E186">
        <f t="shared" si="14"/>
        <v>79.99549590990063</v>
      </c>
    </row>
    <row r="187" spans="1:5" ht="12.75">
      <c r="A187">
        <f t="shared" si="10"/>
        <v>181</v>
      </c>
      <c r="B187">
        <f t="shared" si="11"/>
        <v>-1.277165235047804E-05</v>
      </c>
      <c r="C187">
        <f t="shared" si="12"/>
        <v>0.0003489538798871386</v>
      </c>
      <c r="D187">
        <f t="shared" si="13"/>
        <v>0.0001291493533976115</v>
      </c>
      <c r="E187">
        <f t="shared" si="14"/>
        <v>79.99584486378052</v>
      </c>
    </row>
    <row r="188" spans="1:5" ht="12.75">
      <c r="A188">
        <f t="shared" si="10"/>
        <v>182</v>
      </c>
      <c r="B188">
        <f t="shared" si="11"/>
        <v>-1.1622401898583952E-05</v>
      </c>
      <c r="C188">
        <f t="shared" si="12"/>
        <v>0.00032206222076290906</v>
      </c>
      <c r="D188">
        <f t="shared" si="13"/>
        <v>0.00011752695149902754</v>
      </c>
      <c r="E188">
        <f t="shared" si="14"/>
        <v>79.99616692600128</v>
      </c>
    </row>
    <row r="189" spans="1:5" ht="12.75">
      <c r="A189">
        <f t="shared" si="10"/>
        <v>183</v>
      </c>
      <c r="B189">
        <f t="shared" si="11"/>
        <v>-1.0576552281077255E-05</v>
      </c>
      <c r="C189">
        <f t="shared" si="12"/>
        <v>0.00029722952181070287</v>
      </c>
      <c r="D189">
        <f t="shared" si="13"/>
        <v>0.0001069503992179503</v>
      </c>
      <c r="E189">
        <f t="shared" si="14"/>
        <v>79.99646415552309</v>
      </c>
    </row>
    <row r="190" spans="1:5" ht="12.75">
      <c r="A190">
        <f t="shared" si="10"/>
        <v>184</v>
      </c>
      <c r="B190">
        <f t="shared" si="11"/>
        <v>-9.624802486434556E-06</v>
      </c>
      <c r="C190">
        <f t="shared" si="12"/>
        <v>0.0002742994021795854</v>
      </c>
      <c r="D190">
        <f t="shared" si="13"/>
        <v>9.732559673151574E-05</v>
      </c>
      <c r="E190">
        <f t="shared" si="14"/>
        <v>79.99673845492526</v>
      </c>
    </row>
    <row r="191" spans="1:5" ht="12.75">
      <c r="A191">
        <f t="shared" si="10"/>
        <v>185</v>
      </c>
      <c r="B191">
        <f t="shared" si="11"/>
        <v>-8.758687786738644E-06</v>
      </c>
      <c r="C191">
        <f t="shared" si="12"/>
        <v>0.0002531272379959617</v>
      </c>
      <c r="D191">
        <f t="shared" si="13"/>
        <v>8.85669089447771E-05</v>
      </c>
      <c r="E191">
        <f t="shared" si="14"/>
        <v>79.99699158216326</v>
      </c>
    </row>
    <row r="192" spans="1:5" ht="12.75">
      <c r="A192">
        <f t="shared" si="10"/>
        <v>186</v>
      </c>
      <c r="B192">
        <f t="shared" si="11"/>
        <v>-7.97050460068743E-06</v>
      </c>
      <c r="C192">
        <f t="shared" si="12"/>
        <v>0.00023357929009240757</v>
      </c>
      <c r="D192">
        <f t="shared" si="13"/>
        <v>8.059640434408968E-05</v>
      </c>
      <c r="E192">
        <f t="shared" si="14"/>
        <v>79.99722516145336</v>
      </c>
    </row>
    <row r="193" spans="1:5" ht="12.75">
      <c r="A193">
        <f t="shared" si="10"/>
        <v>187</v>
      </c>
      <c r="B193">
        <f t="shared" si="11"/>
        <v>-7.253242098509867E-06</v>
      </c>
      <c r="C193">
        <f t="shared" si="12"/>
        <v>0.000215531895296629</v>
      </c>
      <c r="D193">
        <f t="shared" si="13"/>
        <v>7.334316224557981E-05</v>
      </c>
      <c r="E193">
        <f t="shared" si="14"/>
        <v>79.99744069334865</v>
      </c>
    </row>
    <row r="194" spans="1:5" ht="12.75">
      <c r="A194">
        <f t="shared" si="10"/>
        <v>188</v>
      </c>
      <c r="B194">
        <f t="shared" si="11"/>
        <v>-6.600519945255148E-06</v>
      </c>
      <c r="C194">
        <f t="shared" si="12"/>
        <v>0.0001988707167857754</v>
      </c>
      <c r="D194">
        <f t="shared" si="13"/>
        <v>6.674264230032467E-05</v>
      </c>
      <c r="E194">
        <f t="shared" si="14"/>
        <v>79.99763956406544</v>
      </c>
    </row>
    <row r="195" spans="1:5" ht="12.75">
      <c r="A195">
        <f t="shared" si="10"/>
        <v>189</v>
      </c>
      <c r="B195">
        <f t="shared" si="11"/>
        <v>-6.006531632727315E-06</v>
      </c>
      <c r="C195">
        <f t="shared" si="12"/>
        <v>0.00018349004926441315</v>
      </c>
      <c r="D195">
        <f t="shared" si="13"/>
        <v>6.0736110667597356E-05</v>
      </c>
      <c r="E195">
        <f t="shared" si="14"/>
        <v>79.9978230541147</v>
      </c>
    </row>
    <row r="196" spans="1:5" ht="12.75">
      <c r="A196">
        <f t="shared" si="10"/>
        <v>190</v>
      </c>
      <c r="B196">
        <f t="shared" si="11"/>
        <v>-5.465992899381626E-06</v>
      </c>
      <c r="C196">
        <f t="shared" si="12"/>
        <v>0.00016929217509549586</v>
      </c>
      <c r="D196">
        <f t="shared" si="13"/>
        <v>5.527011776821573E-05</v>
      </c>
      <c r="E196">
        <f t="shared" si="14"/>
        <v>79.9979923462898</v>
      </c>
    </row>
    <row r="197" spans="1:5" ht="12.75">
      <c r="A197">
        <f t="shared" si="10"/>
        <v>191</v>
      </c>
      <c r="B197">
        <f t="shared" si="11"/>
        <v>-4.974094782197251E-06</v>
      </c>
      <c r="C197">
        <f t="shared" si="12"/>
        <v>0.00015618676768341502</v>
      </c>
      <c r="D197">
        <f t="shared" si="13"/>
        <v>5.029602298601848E-05</v>
      </c>
      <c r="E197">
        <f t="shared" si="14"/>
        <v>79.99814853305749</v>
      </c>
    </row>
    <row r="198" spans="1:5" ht="12.75">
      <c r="A198">
        <f t="shared" si="10"/>
        <v>192</v>
      </c>
      <c r="B198">
        <f t="shared" si="11"/>
        <v>-4.526460885273721E-06</v>
      </c>
      <c r="C198">
        <f t="shared" si="12"/>
        <v>0.00014409033875381415</v>
      </c>
      <c r="D198">
        <f t="shared" si="13"/>
        <v>4.5769562100744756E-05</v>
      </c>
      <c r="E198">
        <f t="shared" si="14"/>
        <v>79.99829262339624</v>
      </c>
    </row>
    <row r="199" spans="1:5" ht="12.75">
      <c r="A199">
        <f t="shared" si="10"/>
        <v>193</v>
      </c>
      <c r="B199">
        <f t="shared" si="11"/>
        <v>-4.119108487013668E-06</v>
      </c>
      <c r="C199">
        <f t="shared" si="12"/>
        <v>0.0001329257263442702</v>
      </c>
      <c r="D199">
        <f t="shared" si="13"/>
        <v>4.1650453613731087E-05</v>
      </c>
      <c r="E199">
        <f t="shared" si="14"/>
        <v>79.99842554912259</v>
      </c>
    </row>
    <row r="200" spans="1:5" ht="12.75">
      <c r="A200">
        <f aca="true" t="shared" si="15" ref="A200:A263">A199+DT_INTERACT</f>
        <v>194</v>
      </c>
      <c r="B200">
        <f aca="true" t="shared" si="16" ref="B200:B263">K1_INTERACT*E_INTERACT*D199-K3_INTERACT*D199*D199-K5_INTERACT*D199*E199</f>
        <v>-3.7484131415698974E-06</v>
      </c>
      <c r="C200">
        <f aca="true" t="shared" si="17" ref="C200:C263">K2_INTERACT*E_INTERACT*E199-K4_INTERACT*E199*E199-K6_INTERACT*D199*E199</f>
        <v>0.0001226216205846846</v>
      </c>
      <c r="D200">
        <f aca="true" t="shared" si="18" ref="D200:D263">D199+B200*DT_INTERACT</f>
        <v>3.790204047216119E-05</v>
      </c>
      <c r="E200">
        <f aca="true" t="shared" si="19" ref="E200:E263">E199+C200*DT_INTERACT</f>
        <v>79.99854817074318</v>
      </c>
    </row>
    <row r="201" spans="1:5" ht="12.75">
      <c r="A201">
        <f t="shared" si="15"/>
        <v>195</v>
      </c>
      <c r="B201">
        <f t="shared" si="16"/>
        <v>-3.4110764610413487E-06</v>
      </c>
      <c r="C201">
        <f t="shared" si="17"/>
        <v>0.00011311212452749861</v>
      </c>
      <c r="D201">
        <f t="shared" si="18"/>
        <v>3.449096401111984E-05</v>
      </c>
      <c r="E201">
        <f t="shared" si="19"/>
        <v>79.9986612828677</v>
      </c>
    </row>
    <row r="202" spans="1:5" ht="12.75">
      <c r="A202">
        <f t="shared" si="15"/>
        <v>196</v>
      </c>
      <c r="B202">
        <f t="shared" si="16"/>
        <v>-3.1040967929651198E-06</v>
      </c>
      <c r="C202">
        <f t="shared" si="17"/>
        <v>0.00010433634747334555</v>
      </c>
      <c r="D202">
        <f t="shared" si="18"/>
        <v>3.1386867218154724E-05</v>
      </c>
      <c r="E202">
        <f t="shared" si="19"/>
        <v>79.99876561921518</v>
      </c>
    </row>
    <row r="203" spans="1:5" ht="12.75">
      <c r="A203">
        <f t="shared" si="15"/>
        <v>197</v>
      </c>
      <c r="B203">
        <f t="shared" si="16"/>
        <v>-2.8247425332132133E-06</v>
      </c>
      <c r="C203">
        <f t="shared" si="17"/>
        <v>9.623802845656936E-05</v>
      </c>
      <c r="D203">
        <f t="shared" si="18"/>
        <v>2.8562124684941512E-05</v>
      </c>
      <c r="E203">
        <f t="shared" si="19"/>
        <v>79.99886185724364</v>
      </c>
    </row>
    <row r="204" spans="1:5" ht="12.75">
      <c r="A204">
        <f t="shared" si="15"/>
        <v>198</v>
      </c>
      <c r="B204">
        <f t="shared" si="16"/>
        <v>-2.5705278376840357E-06</v>
      </c>
      <c r="C204">
        <f t="shared" si="17"/>
        <v>8.876518767285986E-05</v>
      </c>
      <c r="D204">
        <f t="shared" si="18"/>
        <v>2.5991596847257475E-05</v>
      </c>
      <c r="E204">
        <f t="shared" si="19"/>
        <v>79.99895062243131</v>
      </c>
    </row>
    <row r="205" spans="1:5" ht="12.75">
      <c r="A205">
        <f t="shared" si="15"/>
        <v>199</v>
      </c>
      <c r="B205">
        <f t="shared" si="16"/>
        <v>-2.339190517381974E-06</v>
      </c>
      <c r="C205">
        <f t="shared" si="17"/>
        <v>8.186980382909064E-05</v>
      </c>
      <c r="D205">
        <f t="shared" si="18"/>
        <v>2.36524063298755E-05</v>
      </c>
      <c r="E205">
        <f t="shared" si="19"/>
        <v>79.99903249223514</v>
      </c>
    </row>
    <row r="206" spans="1:5" ht="12.75">
      <c r="A206">
        <f t="shared" si="15"/>
        <v>200</v>
      </c>
      <c r="B206">
        <f t="shared" si="16"/>
        <v>-2.1286719207878824E-06</v>
      </c>
      <c r="C206">
        <f t="shared" si="17"/>
        <v>7.550751549371627E-05</v>
      </c>
      <c r="D206">
        <f t="shared" si="18"/>
        <v>2.1523734409087618E-05</v>
      </c>
      <c r="E206">
        <f t="shared" si="19"/>
        <v>79.99910799975063</v>
      </c>
    </row>
    <row r="207" spans="1:5" ht="12.75">
      <c r="A207">
        <f t="shared" si="15"/>
        <v>201</v>
      </c>
      <c r="B207">
        <f t="shared" si="16"/>
        <v>-1.9370986250072506E-06</v>
      </c>
      <c r="C207">
        <f t="shared" si="17"/>
        <v>6.963734473070035E-05</v>
      </c>
      <c r="D207">
        <f t="shared" si="18"/>
        <v>1.9586635784080366E-05</v>
      </c>
      <c r="E207">
        <f t="shared" si="19"/>
        <v>79.99917763709537</v>
      </c>
    </row>
    <row r="208" spans="1:5" ht="12.75">
      <c r="A208">
        <f t="shared" si="15"/>
        <v>202</v>
      </c>
      <c r="B208">
        <f t="shared" si="16"/>
        <v>-1.762765773194445E-06</v>
      </c>
      <c r="C208">
        <f t="shared" si="17"/>
        <v>6.422144133454264E-05</v>
      </c>
      <c r="D208">
        <f t="shared" si="18"/>
        <v>1.782387001088592E-05</v>
      </c>
      <c r="E208">
        <f t="shared" si="19"/>
        <v>79.9992418585367</v>
      </c>
    </row>
    <row r="209" spans="1:5" ht="12.75">
      <c r="A209">
        <f t="shared" si="15"/>
        <v>203</v>
      </c>
      <c r="B209">
        <f t="shared" si="16"/>
        <v>-1.6041219103306341E-06</v>
      </c>
      <c r="C209">
        <f t="shared" si="17"/>
        <v>5.922484619659557E-05</v>
      </c>
      <c r="D209">
        <f t="shared" si="18"/>
        <v>1.6219748100555287E-05</v>
      </c>
      <c r="E209">
        <f t="shared" si="19"/>
        <v>79.9993010833829</v>
      </c>
    </row>
    <row r="210" spans="1:5" ht="12.75">
      <c r="A210">
        <f t="shared" si="15"/>
        <v>204</v>
      </c>
      <c r="B210">
        <f t="shared" si="16"/>
        <v>-1.459755182707487E-06</v>
      </c>
      <c r="C210">
        <f t="shared" si="17"/>
        <v>5.4615272370784135E-05</v>
      </c>
      <c r="D210">
        <f t="shared" si="18"/>
        <v>1.4759992917847801E-05</v>
      </c>
      <c r="E210">
        <f t="shared" si="19"/>
        <v>79.99935569865528</v>
      </c>
    </row>
    <row r="211" spans="1:5" ht="12.75">
      <c r="A211">
        <f t="shared" si="15"/>
        <v>205</v>
      </c>
      <c r="B211">
        <f t="shared" si="16"/>
        <v>-1.3283807785545137E-06</v>
      </c>
      <c r="C211">
        <f t="shared" si="17"/>
        <v>5.03629025302037E-05</v>
      </c>
      <c r="D211">
        <f t="shared" si="18"/>
        <v>1.3431612139293287E-05</v>
      </c>
      <c r="E211">
        <f t="shared" si="19"/>
        <v>79.9994060615578</v>
      </c>
    </row>
    <row r="212" spans="1:5" ht="12.75">
      <c r="A212">
        <f t="shared" si="15"/>
        <v>206</v>
      </c>
      <c r="B212">
        <f t="shared" si="16"/>
        <v>-1.2088294982512247E-06</v>
      </c>
      <c r="C212">
        <f t="shared" si="17"/>
        <v>4.6440201618847935E-05</v>
      </c>
      <c r="D212">
        <f t="shared" si="18"/>
        <v>1.2222782641042063E-05</v>
      </c>
      <c r="E212">
        <f t="shared" si="19"/>
        <v>79.99945250175942</v>
      </c>
    </row>
    <row r="213" spans="1:5" ht="12.75">
      <c r="A213">
        <f t="shared" si="15"/>
        <v>207</v>
      </c>
      <c r="B213">
        <f t="shared" si="16"/>
        <v>-1.1000373525826348E-06</v>
      </c>
      <c r="C213">
        <f t="shared" si="17"/>
        <v>4.282174357285446E-05</v>
      </c>
      <c r="D213">
        <f t="shared" si="18"/>
        <v>1.1122745288459427E-05</v>
      </c>
      <c r="E213">
        <f t="shared" si="19"/>
        <v>79.999495323503</v>
      </c>
    </row>
    <row r="214" spans="1:5" ht="12.75">
      <c r="A214">
        <f t="shared" si="15"/>
        <v>208</v>
      </c>
      <c r="B214">
        <f t="shared" si="16"/>
        <v>-1.0010360966160152E-06</v>
      </c>
      <c r="C214">
        <f t="shared" si="17"/>
        <v>3.948405105126113E-05</v>
      </c>
      <c r="D214">
        <f t="shared" si="18"/>
        <v>1.0121709191843413E-05</v>
      </c>
      <c r="E214">
        <f t="shared" si="19"/>
        <v>79.99953480755406</v>
      </c>
    </row>
    <row r="215" spans="1:5" ht="12.75">
      <c r="A215">
        <f t="shared" si="15"/>
        <v>209</v>
      </c>
      <c r="B215">
        <f t="shared" si="16"/>
        <v>-9.109446150785888E-07</v>
      </c>
      <c r="C215">
        <f t="shared" si="17"/>
        <v>3.6405447244772095E-05</v>
      </c>
      <c r="D215">
        <f t="shared" si="18"/>
        <v>9.210764576764824E-06</v>
      </c>
      <c r="E215">
        <f t="shared" si="19"/>
        <v>79.9995712130013</v>
      </c>
    </row>
    <row r="216" spans="1:5" ht="12.75">
      <c r="A216">
        <f t="shared" si="15"/>
        <v>210</v>
      </c>
      <c r="B216">
        <f t="shared" si="16"/>
        <v>-8.289610826730051E-07</v>
      </c>
      <c r="C216">
        <f t="shared" si="17"/>
        <v>3.3565918821645675E-05</v>
      </c>
      <c r="D216">
        <f t="shared" si="18"/>
        <v>8.381803494091818E-06</v>
      </c>
      <c r="E216">
        <f t="shared" si="19"/>
        <v>79.99960477892013</v>
      </c>
    </row>
    <row r="217" spans="1:5" ht="12.75">
      <c r="A217">
        <f t="shared" si="15"/>
        <v>211</v>
      </c>
      <c r="B217">
        <f t="shared" si="16"/>
        <v>-7.543558296466668E-07</v>
      </c>
      <c r="C217">
        <f t="shared" si="17"/>
        <v>3.094698922356898E-05</v>
      </c>
      <c r="D217">
        <f t="shared" si="18"/>
        <v>7.627447664445151E-06</v>
      </c>
      <c r="E217">
        <f t="shared" si="19"/>
        <v>79.99963572590936</v>
      </c>
    </row>
    <row r="218" spans="1:5" ht="12.75">
      <c r="A218">
        <f t="shared" si="15"/>
        <v>212</v>
      </c>
      <c r="B218">
        <f t="shared" si="16"/>
        <v>-6.864648491928555E-07</v>
      </c>
      <c r="C218">
        <f t="shared" si="17"/>
        <v>2.853160152059117E-05</v>
      </c>
      <c r="D218">
        <f t="shared" si="18"/>
        <v>6.940982815252295E-06</v>
      </c>
      <c r="E218">
        <f t="shared" si="19"/>
        <v>79.99966425751087</v>
      </c>
    </row>
    <row r="219" spans="1:5" ht="12.75">
      <c r="A219">
        <f t="shared" si="15"/>
        <v>213</v>
      </c>
      <c r="B219">
        <f t="shared" si="16"/>
        <v>-6.246838889614967E-07</v>
      </c>
      <c r="C219">
        <f t="shared" si="17"/>
        <v>2.630401011260617E-05</v>
      </c>
      <c r="D219">
        <f t="shared" si="18"/>
        <v>6.316298926290798E-06</v>
      </c>
      <c r="E219">
        <f t="shared" si="19"/>
        <v>79.99969056152098</v>
      </c>
    </row>
    <row r="220" spans="1:5" ht="12.75">
      <c r="A220">
        <f t="shared" si="15"/>
        <v>214</v>
      </c>
      <c r="B220">
        <f t="shared" si="16"/>
        <v>-5.684630741455703E-07</v>
      </c>
      <c r="C220">
        <f t="shared" si="17"/>
        <v>2.4249680609111453E-05</v>
      </c>
      <c r="D220">
        <f t="shared" si="18"/>
        <v>5.7478358521452275E-06</v>
      </c>
      <c r="E220">
        <f t="shared" si="19"/>
        <v>79.99971481120159</v>
      </c>
    </row>
    <row r="221" spans="1:5" ht="12.75">
      <c r="A221">
        <f t="shared" si="15"/>
        <v>215</v>
      </c>
      <c r="B221">
        <f t="shared" si="16"/>
        <v>-5.173020143315041E-07</v>
      </c>
      <c r="C221">
        <f t="shared" si="17"/>
        <v>2.235519731069296E-05</v>
      </c>
      <c r="D221">
        <f t="shared" si="18"/>
        <v>5.230533837813723E-06</v>
      </c>
      <c r="E221">
        <f t="shared" si="19"/>
        <v>79.9997371663989</v>
      </c>
    </row>
    <row r="222" spans="1:5" ht="12.75">
      <c r="A222">
        <f t="shared" si="15"/>
        <v>216</v>
      </c>
      <c r="B222">
        <f t="shared" si="16"/>
        <v>-4.7074535060011503E-07</v>
      </c>
      <c r="C222">
        <f t="shared" si="17"/>
        <v>2.060817767367211E-05</v>
      </c>
      <c r="D222">
        <f t="shared" si="18"/>
        <v>4.759788487213608E-06</v>
      </c>
      <c r="E222">
        <f t="shared" si="19"/>
        <v>79.99975777457658</v>
      </c>
    </row>
    <row r="223" spans="1:5" ht="12.75">
      <c r="A223">
        <f t="shared" si="15"/>
        <v>217</v>
      </c>
      <c r="B223">
        <f t="shared" si="16"/>
        <v>-4.2837870327683417E-07</v>
      </c>
      <c r="C223">
        <f t="shared" si="17"/>
        <v>1.899719327442772E-05</v>
      </c>
      <c r="D223">
        <f t="shared" si="18"/>
        <v>4.331409783936774E-06</v>
      </c>
      <c r="E223">
        <f t="shared" si="19"/>
        <v>79.99977677176986</v>
      </c>
    </row>
    <row r="224" spans="1:5" ht="12.75">
      <c r="A224">
        <f t="shared" si="15"/>
        <v>218</v>
      </c>
      <c r="B224">
        <f t="shared" si="16"/>
        <v>-3.8982498429065084E-07</v>
      </c>
      <c r="C224">
        <f t="shared" si="17"/>
        <v>1.7511696764534912E-05</v>
      </c>
      <c r="D224">
        <f t="shared" si="18"/>
        <v>3.941584799646123E-06</v>
      </c>
      <c r="E224">
        <f t="shared" si="19"/>
        <v>79.99979428346663</v>
      </c>
    </row>
    <row r="225" spans="1:5" ht="12.75">
      <c r="A225">
        <f t="shared" si="15"/>
        <v>219</v>
      </c>
      <c r="B225">
        <f t="shared" si="16"/>
        <v>-3.547410413420105E-07</v>
      </c>
      <c r="C225">
        <f t="shared" si="17"/>
        <v>1.6141954377811883E-05</v>
      </c>
      <c r="D225">
        <f t="shared" si="18"/>
        <v>3.586843758304112E-06</v>
      </c>
      <c r="E225">
        <f t="shared" si="19"/>
        <v>79.999810425421</v>
      </c>
    </row>
    <row r="226" spans="1:5" ht="12.75">
      <c r="A226">
        <f t="shared" si="15"/>
        <v>220</v>
      </c>
      <c r="B226">
        <f t="shared" si="16"/>
        <v>-3.228146040294756E-07</v>
      </c>
      <c r="C226">
        <f t="shared" si="17"/>
        <v>1.4878983560177175E-05</v>
      </c>
      <c r="D226">
        <f t="shared" si="18"/>
        <v>3.2640291542746366E-06</v>
      </c>
      <c r="E226">
        <f t="shared" si="19"/>
        <v>79.99982530440457</v>
      </c>
    </row>
    <row r="227" spans="1:5" ht="12.75">
      <c r="A227">
        <f t="shared" si="15"/>
        <v>221</v>
      </c>
      <c r="B227">
        <f t="shared" si="16"/>
        <v>-2.9376150476945675E-07</v>
      </c>
      <c r="C227">
        <f t="shared" si="17"/>
        <v>1.3714495353893898E-05</v>
      </c>
      <c r="D227">
        <f t="shared" si="18"/>
        <v>2.97026764950518E-06</v>
      </c>
      <c r="E227">
        <f t="shared" si="19"/>
        <v>79.99983901889992</v>
      </c>
    </row>
    <row r="228" spans="1:5" ht="12.75">
      <c r="A228">
        <f t="shared" si="15"/>
        <v>222</v>
      </c>
      <c r="B228">
        <f t="shared" si="16"/>
        <v>-2.6732314978653847E-07</v>
      </c>
      <c r="C228">
        <f t="shared" si="17"/>
        <v>1.2640841157611173E-05</v>
      </c>
      <c r="D228">
        <f t="shared" si="18"/>
        <v>2.702944499718641E-06</v>
      </c>
      <c r="E228">
        <f t="shared" si="19"/>
        <v>79.99985165974108</v>
      </c>
    </row>
    <row r="229" spans="1:5" ht="12.75">
      <c r="A229">
        <f t="shared" si="15"/>
        <v>223</v>
      </c>
      <c r="B229">
        <f t="shared" si="16"/>
        <v>-2.4326421767552177E-07</v>
      </c>
      <c r="C229">
        <f t="shared" si="17"/>
        <v>1.165096355002595E-05</v>
      </c>
      <c r="D229">
        <f t="shared" si="18"/>
        <v>2.4596802820431192E-06</v>
      </c>
      <c r="E229">
        <f t="shared" si="19"/>
        <v>79.99986331070463</v>
      </c>
    </row>
    <row r="230" spans="1:5" ht="12.75">
      <c r="A230">
        <f t="shared" si="15"/>
        <v>224</v>
      </c>
      <c r="B230">
        <f t="shared" si="16"/>
        <v>-2.213705650600057E-07</v>
      </c>
      <c r="C230">
        <f t="shared" si="17"/>
        <v>1.073835085963621E-05</v>
      </c>
      <c r="D230">
        <f t="shared" si="18"/>
        <v>2.2383097169831134E-06</v>
      </c>
      <c r="E230">
        <f t="shared" si="19"/>
        <v>79.99987404905549</v>
      </c>
    </row>
    <row r="231" spans="1:5" ht="12.75">
      <c r="A231">
        <f t="shared" si="15"/>
        <v>225</v>
      </c>
      <c r="B231">
        <f t="shared" si="16"/>
        <v>-2.0144732071409503E-07</v>
      </c>
      <c r="C231">
        <f t="shared" si="17"/>
        <v>9.89699520138714E-06</v>
      </c>
      <c r="D231">
        <f t="shared" si="18"/>
        <v>2.0368623962690184E-06</v>
      </c>
      <c r="E231">
        <f t="shared" si="19"/>
        <v>79.99988394605069</v>
      </c>
    </row>
    <row r="232" spans="1:5" ht="12.75">
      <c r="A232">
        <f t="shared" si="15"/>
        <v>226</v>
      </c>
      <c r="B232">
        <f t="shared" si="16"/>
        <v>-1.8331715118997786E-07</v>
      </c>
      <c r="C232">
        <f t="shared" si="17"/>
        <v>9.121353720837932E-06</v>
      </c>
      <c r="D232">
        <f t="shared" si="18"/>
        <v>1.8535452450790405E-06</v>
      </c>
      <c r="E232">
        <f t="shared" si="19"/>
        <v>79.99989306740441</v>
      </c>
    </row>
    <row r="233" spans="1:5" ht="12.75">
      <c r="A233">
        <f t="shared" si="15"/>
        <v>227</v>
      </c>
      <c r="B233">
        <f t="shared" si="16"/>
        <v>-1.668186825195654E-07</v>
      </c>
      <c r="C233">
        <f t="shared" si="17"/>
        <v>8.406312790449699E-06</v>
      </c>
      <c r="D233">
        <f t="shared" si="18"/>
        <v>1.686726562559475E-06</v>
      </c>
      <c r="E233">
        <f t="shared" si="19"/>
        <v>79.9999014737172</v>
      </c>
    </row>
    <row r="234" spans="1:5" ht="12.75">
      <c r="A234">
        <f t="shared" si="15"/>
        <v>228</v>
      </c>
      <c r="B234">
        <f t="shared" si="16"/>
        <v>-1.5180506394664912E-07</v>
      </c>
      <c r="C234">
        <f t="shared" si="17"/>
        <v>7.747154958204162E-06</v>
      </c>
      <c r="D234">
        <f t="shared" si="18"/>
        <v>1.534921498612826E-06</v>
      </c>
      <c r="E234">
        <f t="shared" si="19"/>
        <v>79.99990922087215</v>
      </c>
    </row>
    <row r="235" spans="1:5" ht="12.75">
      <c r="A235">
        <f t="shared" si="15"/>
        <v>229</v>
      </c>
      <c r="B235">
        <f t="shared" si="16"/>
        <v>-1.3814266090945243E-07</v>
      </c>
      <c r="C235">
        <f t="shared" si="17"/>
        <v>7.139528405895195E-06</v>
      </c>
      <c r="D235">
        <f t="shared" si="18"/>
        <v>1.3967788377033735E-06</v>
      </c>
      <c r="E235">
        <f t="shared" si="19"/>
        <v>79.99991636040056</v>
      </c>
    </row>
    <row r="236" spans="1:5" ht="12.75">
      <c r="A236">
        <f t="shared" si="15"/>
        <v>230</v>
      </c>
      <c r="B236">
        <f t="shared" si="16"/>
        <v>-1.257098656432409E-07</v>
      </c>
      <c r="C236">
        <f t="shared" si="17"/>
        <v>6.5794187693363516E-06</v>
      </c>
      <c r="D236">
        <f t="shared" si="18"/>
        <v>1.2710689720601327E-06</v>
      </c>
      <c r="E236">
        <f t="shared" si="19"/>
        <v>79.99992293981933</v>
      </c>
    </row>
    <row r="237" spans="1:5" ht="12.75">
      <c r="A237">
        <f t="shared" si="15"/>
        <v>231</v>
      </c>
      <c r="B237">
        <f t="shared" si="16"/>
        <v>-1.143960148190353E-07</v>
      </c>
      <c r="C237">
        <f t="shared" si="17"/>
        <v>6.06312309541393E-06</v>
      </c>
      <c r="D237">
        <f t="shared" si="18"/>
        <v>1.1566729572410973E-06</v>
      </c>
      <c r="E237">
        <f t="shared" si="19"/>
        <v>79.99992900294242</v>
      </c>
    </row>
    <row r="238" spans="1:5" ht="12.75">
      <c r="A238">
        <f t="shared" si="15"/>
        <v>232</v>
      </c>
      <c r="B238">
        <f t="shared" si="16"/>
        <v>-1.0410040458673035E-07</v>
      </c>
      <c r="C238">
        <f t="shared" si="17"/>
        <v>5.587225811320907E-06</v>
      </c>
      <c r="D238">
        <f t="shared" si="18"/>
        <v>1.0525725526543669E-06</v>
      </c>
      <c r="E238">
        <f t="shared" si="19"/>
        <v>79.99993459016824</v>
      </c>
    </row>
    <row r="239" spans="1:5" ht="12.75">
      <c r="A239">
        <f t="shared" si="15"/>
        <v>233</v>
      </c>
      <c r="B239">
        <f t="shared" si="16"/>
        <v>-9.47313942575238E-08</v>
      </c>
      <c r="C239">
        <f t="shared" si="17"/>
        <v>5.148576527245947E-06</v>
      </c>
      <c r="D239">
        <f t="shared" si="18"/>
        <v>9.578411583968432E-07</v>
      </c>
      <c r="E239">
        <f t="shared" si="19"/>
        <v>79.99993973874477</v>
      </c>
    </row>
    <row r="240" spans="1:5" ht="12.75">
      <c r="A240">
        <f t="shared" si="15"/>
        <v>234</v>
      </c>
      <c r="B240">
        <f t="shared" si="16"/>
        <v>-8.620559064921422E-08</v>
      </c>
      <c r="C240">
        <f t="shared" si="17"/>
        <v>4.744269551710384E-06</v>
      </c>
      <c r="D240">
        <f t="shared" si="18"/>
        <v>8.71635567747629E-07</v>
      </c>
      <c r="E240">
        <f t="shared" si="19"/>
        <v>79.99994448301432</v>
      </c>
    </row>
    <row r="241" spans="1:5" ht="12.75">
      <c r="A241">
        <f t="shared" si="15"/>
        <v>235</v>
      </c>
      <c r="B241">
        <f t="shared" si="16"/>
        <v>-7.844710583562507E-08</v>
      </c>
      <c r="C241">
        <f t="shared" si="17"/>
        <v>4.371624975903578E-06</v>
      </c>
      <c r="D241">
        <f t="shared" si="18"/>
        <v>7.931884619120039E-07</v>
      </c>
      <c r="E241">
        <f t="shared" si="19"/>
        <v>79.9999488546393</v>
      </c>
    </row>
    <row r="242" spans="1:5" ht="12.75">
      <c r="A242">
        <f t="shared" si="15"/>
        <v>236</v>
      </c>
      <c r="B242">
        <f t="shared" si="16"/>
        <v>-7.138688169455624E-08</v>
      </c>
      <c r="C242">
        <f t="shared" si="17"/>
        <v>4.028171203214527E-06</v>
      </c>
      <c r="D242">
        <f t="shared" si="18"/>
        <v>7.218015802174477E-07</v>
      </c>
      <c r="E242">
        <f t="shared" si="19"/>
        <v>79.9999528828105</v>
      </c>
    </row>
    <row r="243" spans="1:5" ht="12.75">
      <c r="A243">
        <f t="shared" si="15"/>
        <v>237</v>
      </c>
      <c r="B243">
        <f t="shared" si="16"/>
        <v>-6.496207524304167E-08</v>
      </c>
      <c r="C243">
        <f t="shared" si="17"/>
        <v>3.711628847590882E-06</v>
      </c>
      <c r="D243">
        <f t="shared" si="18"/>
        <v>6.56839504974406E-07</v>
      </c>
      <c r="E243">
        <f t="shared" si="19"/>
        <v>79.99995659443935</v>
      </c>
    </row>
    <row r="244" spans="1:5" ht="12.75">
      <c r="A244">
        <f t="shared" si="15"/>
        <v>238</v>
      </c>
      <c r="B244">
        <f t="shared" si="16"/>
        <v>-5.911549928959887E-08</v>
      </c>
      <c r="C244">
        <f t="shared" si="17"/>
        <v>3.419895835945979E-06</v>
      </c>
      <c r="D244">
        <f t="shared" si="18"/>
        <v>5.977240056848071E-07</v>
      </c>
      <c r="E244">
        <f t="shared" si="19"/>
        <v>79.99996001433519</v>
      </c>
    </row>
    <row r="245" spans="1:5" ht="12.75">
      <c r="A245">
        <f t="shared" si="15"/>
        <v>239</v>
      </c>
      <c r="B245">
        <f t="shared" si="16"/>
        <v>-5.379511342539713E-08</v>
      </c>
      <c r="C245">
        <f t="shared" si="17"/>
        <v>3.1510336897291316E-06</v>
      </c>
      <c r="D245">
        <f t="shared" si="18"/>
        <v>5.4392889225941E-07</v>
      </c>
      <c r="E245">
        <f t="shared" si="19"/>
        <v>79.99996316536888</v>
      </c>
    </row>
    <row r="246" spans="1:5" ht="12.75">
      <c r="A246">
        <f t="shared" si="15"/>
        <v>240</v>
      </c>
      <c r="B246">
        <f t="shared" si="16"/>
        <v>-4.895356082422397E-08</v>
      </c>
      <c r="C246">
        <f t="shared" si="17"/>
        <v>2.9032548413603073E-06</v>
      </c>
      <c r="D246">
        <f t="shared" si="18"/>
        <v>4.94975331435186E-07</v>
      </c>
      <c r="E246">
        <f t="shared" si="19"/>
        <v>79.99996606862372</v>
      </c>
    </row>
    <row r="247" spans="1:5" ht="12.75">
      <c r="A247">
        <f t="shared" si="15"/>
        <v>241</v>
      </c>
      <c r="B247">
        <f t="shared" si="16"/>
        <v>-4.454774672877945E-08</v>
      </c>
      <c r="C247">
        <f t="shared" si="17"/>
        <v>2.6749109412320898E-06</v>
      </c>
      <c r="D247">
        <f t="shared" si="18"/>
        <v>4.504275847064065E-07</v>
      </c>
      <c r="E247">
        <f t="shared" si="19"/>
        <v>79.99996874353467</v>
      </c>
    </row>
    <row r="248" spans="1:5" ht="12.75">
      <c r="A248">
        <f t="shared" si="15"/>
        <v>242</v>
      </c>
      <c r="B248">
        <f t="shared" si="16"/>
        <v>-4.0538454871798226E-08</v>
      </c>
      <c r="C248">
        <f t="shared" si="17"/>
        <v>2.464482056473176E-06</v>
      </c>
      <c r="D248">
        <f t="shared" si="18"/>
        <v>4.098891298346083E-07</v>
      </c>
      <c r="E248">
        <f t="shared" si="19"/>
        <v>79.99997120801672</v>
      </c>
    </row>
    <row r="249" spans="1:5" ht="12.75">
      <c r="A249">
        <f t="shared" si="15"/>
        <v>243</v>
      </c>
      <c r="B249">
        <f t="shared" si="16"/>
        <v>-3.6889998418091E-08</v>
      </c>
      <c r="C249">
        <f t="shared" si="17"/>
        <v>2.2705667147700873E-06</v>
      </c>
      <c r="D249">
        <f t="shared" si="18"/>
        <v>3.7299913141651727E-07</v>
      </c>
      <c r="E249">
        <f t="shared" si="19"/>
        <v>79.99997347858343</v>
      </c>
    </row>
    <row r="250" spans="1:5" ht="12.75">
      <c r="A250">
        <f t="shared" si="15"/>
        <v>244</v>
      </c>
      <c r="B250">
        <f t="shared" si="16"/>
        <v>-3.356990232081257E-08</v>
      </c>
      <c r="C250">
        <f t="shared" si="17"/>
        <v>2.0918727018617626E-06</v>
      </c>
      <c r="D250">
        <f t="shared" si="18"/>
        <v>3.394292290957047E-07</v>
      </c>
      <c r="E250">
        <f t="shared" si="19"/>
        <v>79.99997557045613</v>
      </c>
    </row>
    <row r="251" spans="1:5" ht="12.75">
      <c r="A251">
        <f t="shared" si="15"/>
        <v>245</v>
      </c>
      <c r="B251">
        <f t="shared" si="16"/>
        <v>-3.054861426483534E-08</v>
      </c>
      <c r="C251">
        <f t="shared" si="17"/>
        <v>1.9272085832456606E-06</v>
      </c>
      <c r="D251">
        <f t="shared" si="18"/>
        <v>3.0888061483086934E-07</v>
      </c>
      <c r="E251">
        <f t="shared" si="19"/>
        <v>79.99997749766472</v>
      </c>
    </row>
    <row r="252" spans="1:5" ht="12.75">
      <c r="A252">
        <f t="shared" si="15"/>
        <v>246</v>
      </c>
      <c r="B252">
        <f t="shared" si="16"/>
        <v>-2.7799241624522392E-08</v>
      </c>
      <c r="C252">
        <f t="shared" si="17"/>
        <v>1.775475874222573E-06</v>
      </c>
      <c r="D252">
        <f t="shared" si="18"/>
        <v>2.8108137320634694E-07</v>
      </c>
      <c r="E252">
        <f t="shared" si="19"/>
        <v>79.9999792731406</v>
      </c>
    </row>
    <row r="253" spans="1:5" ht="12.75">
      <c r="A253">
        <f t="shared" si="15"/>
        <v>247</v>
      </c>
      <c r="B253">
        <f t="shared" si="16"/>
        <v>-2.529731209471649E-08</v>
      </c>
      <c r="C253">
        <f t="shared" si="17"/>
        <v>1.6356618195050395E-06</v>
      </c>
      <c r="D253">
        <f t="shared" si="18"/>
        <v>2.5578406111163046E-07</v>
      </c>
      <c r="E253">
        <f t="shared" si="19"/>
        <v>79.99998090880241</v>
      </c>
    </row>
    <row r="254" spans="1:5" ht="12.75">
      <c r="A254">
        <f t="shared" si="15"/>
        <v>248</v>
      </c>
      <c r="B254">
        <f t="shared" si="16"/>
        <v>-2.3020555864449614E-08</v>
      </c>
      <c r="C254">
        <f t="shared" si="17"/>
        <v>1.5068327221106767E-06</v>
      </c>
      <c r="D254">
        <f t="shared" si="18"/>
        <v>2.3276350524718085E-07</v>
      </c>
      <c r="E254">
        <f t="shared" si="19"/>
        <v>79.99998241563513</v>
      </c>
    </row>
    <row r="255" spans="1:5" ht="12.75">
      <c r="A255">
        <f t="shared" si="15"/>
        <v>249</v>
      </c>
      <c r="B255">
        <f t="shared" si="16"/>
        <v>-2.0948707394607163E-08</v>
      </c>
      <c r="C255">
        <f t="shared" si="17"/>
        <v>1.3881278037238806E-06</v>
      </c>
      <c r="D255">
        <f t="shared" si="18"/>
        <v>2.1181479785257368E-07</v>
      </c>
      <c r="E255">
        <f t="shared" si="19"/>
        <v>79.99998380376293</v>
      </c>
    </row>
    <row r="256" spans="1:5" ht="12.75">
      <c r="A256">
        <f t="shared" si="15"/>
        <v>250</v>
      </c>
      <c r="B256">
        <f t="shared" si="16"/>
        <v>-1.9063325035257284E-08</v>
      </c>
      <c r="C256">
        <f t="shared" si="17"/>
        <v>1.2787535234871924E-06</v>
      </c>
      <c r="D256">
        <f t="shared" si="18"/>
        <v>1.927514728173164E-07</v>
      </c>
      <c r="E256">
        <f t="shared" si="19"/>
        <v>79.99998508251646</v>
      </c>
    </row>
    <row r="257" spans="1:5" ht="12.75">
      <c r="A257">
        <f t="shared" si="15"/>
        <v>251</v>
      </c>
      <c r="B257">
        <f t="shared" si="16"/>
        <v>-1.734762687713089E-08</v>
      </c>
      <c r="C257">
        <f t="shared" si="17"/>
        <v>1.1779783459913344E-06</v>
      </c>
      <c r="D257">
        <f t="shared" si="18"/>
        <v>1.7540384594018552E-07</v>
      </c>
      <c r="E257">
        <f t="shared" si="19"/>
        <v>79.99998626049481</v>
      </c>
    </row>
    <row r="258" spans="1:5" ht="12.75">
      <c r="A258">
        <f t="shared" si="15"/>
        <v>252</v>
      </c>
      <c r="B258">
        <f t="shared" si="16"/>
        <v>-1.578634137622561E-08</v>
      </c>
      <c r="C258">
        <f t="shared" si="17"/>
        <v>1.0851279206827732E-06</v>
      </c>
      <c r="D258">
        <f t="shared" si="18"/>
        <v>1.596175045639599E-07</v>
      </c>
      <c r="E258">
        <f t="shared" si="19"/>
        <v>79.99998734562273</v>
      </c>
    </row>
    <row r="259" spans="1:5" ht="12.75">
      <c r="A259">
        <f t="shared" si="15"/>
        <v>253</v>
      </c>
      <c r="B259">
        <f t="shared" si="16"/>
        <v>-1.4365571421991639E-08</v>
      </c>
      <c r="C259">
        <f t="shared" si="17"/>
        <v>9.995806223562902E-07</v>
      </c>
      <c r="D259">
        <f t="shared" si="18"/>
        <v>1.4525193314196826E-07</v>
      </c>
      <c r="E259">
        <f t="shared" si="19"/>
        <v>79.99998834520335</v>
      </c>
    </row>
    <row r="260" spans="1:5" ht="12.75">
      <c r="A260">
        <f t="shared" si="15"/>
        <v>254</v>
      </c>
      <c r="B260">
        <f t="shared" si="16"/>
        <v>-1.3072670639209906E-08</v>
      </c>
      <c r="C260">
        <f t="shared" si="17"/>
        <v>9.207634440380686E-07</v>
      </c>
      <c r="D260">
        <f t="shared" si="18"/>
        <v>1.3217926250275834E-07</v>
      </c>
      <c r="E260">
        <f t="shared" si="19"/>
        <v>79.99998926596679</v>
      </c>
    </row>
    <row r="261" spans="1:5" ht="12.75">
      <c r="A261">
        <f t="shared" si="15"/>
        <v>255</v>
      </c>
      <c r="B261">
        <f t="shared" si="16"/>
        <v>-1.1896130822557776E-08</v>
      </c>
      <c r="C261">
        <f t="shared" si="17"/>
        <v>8.481482014935925E-07</v>
      </c>
      <c r="D261">
        <f t="shared" si="18"/>
        <v>1.2028313168020056E-07</v>
      </c>
      <c r="E261">
        <f t="shared" si="19"/>
        <v>79.999990114115</v>
      </c>
    </row>
    <row r="262" spans="1:5" ht="12.75">
      <c r="A262">
        <f t="shared" si="15"/>
        <v>256</v>
      </c>
      <c r="B262">
        <f t="shared" si="16"/>
        <v>-1.0825479501943699E-08</v>
      </c>
      <c r="C262">
        <f t="shared" si="17"/>
        <v>7.812480538036717E-07</v>
      </c>
      <c r="D262">
        <f t="shared" si="18"/>
        <v>1.0945765217825686E-07</v>
      </c>
      <c r="E262">
        <f t="shared" si="19"/>
        <v>79.99999089536304</v>
      </c>
    </row>
    <row r="263" spans="1:5" ht="12.75">
      <c r="A263">
        <f t="shared" si="15"/>
        <v>257</v>
      </c>
      <c r="B263">
        <f t="shared" si="16"/>
        <v>-9.8511867268607E-09</v>
      </c>
      <c r="C263">
        <f t="shared" si="17"/>
        <v>7.196142626593482E-07</v>
      </c>
      <c r="D263">
        <f t="shared" si="18"/>
        <v>9.960646545139616E-08</v>
      </c>
      <c r="E263">
        <f t="shared" si="19"/>
        <v>79.9999916149773</v>
      </c>
    </row>
    <row r="264" spans="1:5" ht="12.75">
      <c r="A264">
        <f aca="true" t="shared" si="20" ref="A264:A327">A263+DT_INTERACT</f>
        <v>258</v>
      </c>
      <c r="B264">
        <f aca="true" t="shared" si="21" ref="B264:B327">K1_INTERACT*E_INTERACT*D263-K3_INTERACT*D263*D263-K5_INTERACT*D263*E263</f>
        <v>-8.964580240063601E-09</v>
      </c>
      <c r="C264">
        <f aca="true" t="shared" si="22" ref="C264:C327">K2_INTERACT*E_INTERACT*E263-K4_INTERACT*E263*E263-K6_INTERACT*D263*E263</f>
        <v>6.628332284166859E-07</v>
      </c>
      <c r="D264">
        <f aca="true" t="shared" si="23" ref="D264:D327">D263+B264*DT_INTERACT</f>
        <v>9.064188521133255E-08</v>
      </c>
      <c r="E264">
        <f aca="true" t="shared" si="24" ref="E264:E327">E263+C264*DT_INTERACT</f>
        <v>79.99999227781053</v>
      </c>
    </row>
    <row r="265" spans="1:5" ht="12.75">
      <c r="A265">
        <f t="shared" si="20"/>
        <v>259</v>
      </c>
      <c r="B265">
        <f t="shared" si="21"/>
        <v>-8.15776828554421E-09</v>
      </c>
      <c r="C265">
        <f t="shared" si="22"/>
        <v>6.105237485155253E-07</v>
      </c>
      <c r="D265">
        <f t="shared" si="23"/>
        <v>8.248411692578835E-08</v>
      </c>
      <c r="E265">
        <f t="shared" si="24"/>
        <v>79.99999288833428</v>
      </c>
    </row>
    <row r="266" spans="1:5" ht="12.75">
      <c r="A266">
        <f t="shared" si="20"/>
        <v>260</v>
      </c>
      <c r="B266">
        <f t="shared" si="21"/>
        <v>-7.423569363729277E-09</v>
      </c>
      <c r="C266">
        <f t="shared" si="22"/>
        <v>5.623344793330113E-07</v>
      </c>
      <c r="D266">
        <f t="shared" si="23"/>
        <v>7.506054756205907E-08</v>
      </c>
      <c r="E266">
        <f t="shared" si="24"/>
        <v>79.99999345066875</v>
      </c>
    </row>
    <row r="267" spans="1:5" ht="12.75">
      <c r="A267">
        <f t="shared" si="20"/>
        <v>261</v>
      </c>
      <c r="B267">
        <f t="shared" si="21"/>
        <v>-6.75544830866071E-09</v>
      </c>
      <c r="C267">
        <f t="shared" si="22"/>
        <v>5.179416135739903E-07</v>
      </c>
      <c r="D267">
        <f t="shared" si="23"/>
        <v>6.830509925339837E-08</v>
      </c>
      <c r="E267">
        <f t="shared" si="24"/>
        <v>79.99999396861037</v>
      </c>
    </row>
    <row r="268" spans="1:5" ht="12.75">
      <c r="A268">
        <f t="shared" si="20"/>
        <v>262</v>
      </c>
      <c r="B268">
        <f t="shared" si="21"/>
        <v>-6.147458118187691E-09</v>
      </c>
      <c r="C268">
        <f t="shared" si="22"/>
        <v>4.770467275187507E-07</v>
      </c>
      <c r="D268">
        <f t="shared" si="23"/>
        <v>6.215764113521068E-08</v>
      </c>
      <c r="E268">
        <f t="shared" si="24"/>
        <v>79.9999944456571</v>
      </c>
    </row>
    <row r="269" spans="1:5" ht="12.75">
      <c r="A269">
        <f t="shared" si="20"/>
        <v>263</v>
      </c>
      <c r="B269">
        <f t="shared" si="21"/>
        <v>-5.5941870194063995E-09</v>
      </c>
      <c r="C269">
        <f t="shared" si="22"/>
        <v>4.393747905947406E-07</v>
      </c>
      <c r="D269">
        <f t="shared" si="23"/>
        <v>5.656345411580428E-08</v>
      </c>
      <c r="E269">
        <f t="shared" si="24"/>
        <v>79.99999488503188</v>
      </c>
    </row>
    <row r="270" spans="1:5" ht="12.75">
      <c r="A270">
        <f t="shared" si="20"/>
        <v>264</v>
      </c>
      <c r="B270">
        <f t="shared" si="21"/>
        <v>-5.090710298180704E-09</v>
      </c>
      <c r="C270">
        <f t="shared" si="22"/>
        <v>4.046723474610402E-07</v>
      </c>
      <c r="D270">
        <f t="shared" si="23"/>
        <v>5.1472743817623574E-08</v>
      </c>
      <c r="E270">
        <f t="shared" si="24"/>
        <v>79.99999528970423</v>
      </c>
    </row>
    <row r="271" spans="1:5" ht="12.75">
      <c r="A271">
        <f t="shared" si="20"/>
        <v>265</v>
      </c>
      <c r="B271">
        <f t="shared" si="21"/>
        <v>-4.632546463981314E-09</v>
      </c>
      <c r="C271">
        <f t="shared" si="22"/>
        <v>3.727058196960094E-07</v>
      </c>
      <c r="D271">
        <f t="shared" si="23"/>
        <v>4.684019735364226E-08</v>
      </c>
      <c r="E271">
        <f t="shared" si="24"/>
        <v>79.99999566241004</v>
      </c>
    </row>
    <row r="272" spans="1:5" ht="12.75">
      <c r="A272">
        <f t="shared" si="20"/>
        <v>266</v>
      </c>
      <c r="B272">
        <f t="shared" si="21"/>
        <v>-4.2156173598686725E-09</v>
      </c>
      <c r="C272">
        <f t="shared" si="22"/>
        <v>3.432599620738911E-07</v>
      </c>
      <c r="D272">
        <f t="shared" si="23"/>
        <v>4.2624579993773585E-08</v>
      </c>
      <c r="E272">
        <f t="shared" si="24"/>
        <v>79.99999600567</v>
      </c>
    </row>
    <row r="273" spans="1:5" ht="12.75">
      <c r="A273">
        <f t="shared" si="20"/>
        <v>267</v>
      </c>
      <c r="B273">
        <f t="shared" si="21"/>
        <v>-3.8362118625600545E-09</v>
      </c>
      <c r="C273">
        <f t="shared" si="22"/>
        <v>3.161364186789195E-07</v>
      </c>
      <c r="D273">
        <f t="shared" si="23"/>
        <v>3.878836813121353E-08</v>
      </c>
      <c r="E273">
        <f t="shared" si="24"/>
        <v>79.99999632180642</v>
      </c>
    </row>
    <row r="274" spans="1:5" ht="12.75">
      <c r="A274">
        <f t="shared" si="20"/>
        <v>268</v>
      </c>
      <c r="B274">
        <f t="shared" si="21"/>
        <v>-3.4909528494760397E-09</v>
      </c>
      <c r="C274">
        <f t="shared" si="22"/>
        <v>2.911524040131331E-07</v>
      </c>
      <c r="D274">
        <f t="shared" si="23"/>
        <v>3.529741528173749E-08</v>
      </c>
      <c r="E274">
        <f t="shared" si="24"/>
        <v>79.99999661295882</v>
      </c>
    </row>
    <row r="275" spans="1:5" ht="12.75">
      <c r="A275">
        <f t="shared" si="20"/>
        <v>269</v>
      </c>
      <c r="B275">
        <f t="shared" si="21"/>
        <v>-3.1767671387405907E-09</v>
      </c>
      <c r="C275">
        <f t="shared" si="22"/>
        <v>2.6813948893114603E-07</v>
      </c>
      <c r="D275">
        <f t="shared" si="23"/>
        <v>3.21206481429969E-08</v>
      </c>
      <c r="E275">
        <f t="shared" si="24"/>
        <v>79.99999688109831</v>
      </c>
    </row>
    <row r="276" spans="1:5" ht="12.75">
      <c r="A276">
        <f t="shared" si="20"/>
        <v>270</v>
      </c>
      <c r="B276">
        <f t="shared" si="21"/>
        <v>-2.890858134570905E-09</v>
      </c>
      <c r="C276">
        <f t="shared" si="22"/>
        <v>2.4694247387614604E-07</v>
      </c>
      <c r="D276">
        <f t="shared" si="23"/>
        <v>2.9229790008425993E-08</v>
      </c>
      <c r="E276">
        <f t="shared" si="24"/>
        <v>79.99999712804079</v>
      </c>
    </row>
    <row r="277" spans="1:5" ht="12.75">
      <c r="A277">
        <f t="shared" si="20"/>
        <v>271</v>
      </c>
      <c r="B277">
        <f t="shared" si="21"/>
        <v>-2.630680934573571E-09</v>
      </c>
      <c r="C277">
        <f t="shared" si="22"/>
        <v>2.2741834519265533E-07</v>
      </c>
      <c r="D277">
        <f t="shared" si="23"/>
        <v>2.6599109073852423E-08</v>
      </c>
      <c r="E277">
        <f t="shared" si="24"/>
        <v>79.99999735545913</v>
      </c>
    </row>
    <row r="278" spans="1:5" ht="12.75">
      <c r="A278">
        <f t="shared" si="20"/>
        <v>272</v>
      </c>
      <c r="B278">
        <f t="shared" si="21"/>
        <v>-2.3939196773768806E-09</v>
      </c>
      <c r="C278">
        <f t="shared" si="22"/>
        <v>2.094353333647543E-07</v>
      </c>
      <c r="D278">
        <f t="shared" si="23"/>
        <v>2.4205189396475544E-08</v>
      </c>
      <c r="E278">
        <f t="shared" si="24"/>
        <v>79.99999756489446</v>
      </c>
    </row>
    <row r="279" spans="1:5" ht="12.75">
      <c r="A279">
        <f t="shared" si="20"/>
        <v>273</v>
      </c>
      <c r="B279">
        <f t="shared" si="21"/>
        <v>-2.1784669289702E-09</v>
      </c>
      <c r="C279">
        <f t="shared" si="22"/>
        <v>1.92872022732824E-07</v>
      </c>
      <c r="D279">
        <f t="shared" si="23"/>
        <v>2.2026722467505343E-08</v>
      </c>
      <c r="E279">
        <f t="shared" si="24"/>
        <v>79.99999775776648</v>
      </c>
    </row>
    <row r="280" spans="1:5" ht="12.75">
      <c r="A280">
        <f t="shared" si="20"/>
        <v>274</v>
      </c>
      <c r="B280">
        <f t="shared" si="21"/>
        <v>-1.9824049242677227E-09</v>
      </c>
      <c r="C280">
        <f t="shared" si="22"/>
        <v>1.7761653949725632E-07</v>
      </c>
      <c r="D280">
        <f t="shared" si="23"/>
        <v>2.004431754323762E-08</v>
      </c>
      <c r="E280">
        <f t="shared" si="24"/>
        <v>79.99999793538302</v>
      </c>
    </row>
    <row r="281" spans="1:5" ht="12.75">
      <c r="A281">
        <f t="shared" si="20"/>
        <v>275</v>
      </c>
      <c r="B281">
        <f t="shared" si="21"/>
        <v>-1.8039884969272586E-09</v>
      </c>
      <c r="C281">
        <f t="shared" si="22"/>
        <v>1.6356580927576449E-07</v>
      </c>
      <c r="D281">
        <f t="shared" si="23"/>
        <v>1.8240329046310364E-08</v>
      </c>
      <c r="E281">
        <f t="shared" si="24"/>
        <v>79.99999809894884</v>
      </c>
    </row>
    <row r="282" spans="1:5" ht="12.75">
      <c r="A282">
        <f t="shared" si="20"/>
        <v>276</v>
      </c>
      <c r="B282">
        <f t="shared" si="21"/>
        <v>-1.6416295454817547E-09</v>
      </c>
      <c r="C282">
        <f t="shared" si="22"/>
        <v>1.5062486392125142E-07</v>
      </c>
      <c r="D282">
        <f t="shared" si="23"/>
        <v>1.659869950082861E-08</v>
      </c>
      <c r="E282">
        <f t="shared" si="24"/>
        <v>79.99999824957371</v>
      </c>
    </row>
    <row r="283" spans="1:5" ht="12.75">
      <c r="A283">
        <f t="shared" si="20"/>
        <v>277</v>
      </c>
      <c r="B283">
        <f t="shared" si="21"/>
        <v>-1.4938828975160086E-09</v>
      </c>
      <c r="C283">
        <f t="shared" si="22"/>
        <v>1.3870620482856696E-07</v>
      </c>
      <c r="D283">
        <f t="shared" si="23"/>
        <v>1.5104816603312603E-08</v>
      </c>
      <c r="E283">
        <f t="shared" si="24"/>
        <v>79.9999983882799</v>
      </c>
    </row>
    <row r="284" spans="1:5" ht="12.75">
      <c r="A284">
        <f t="shared" si="20"/>
        <v>278</v>
      </c>
      <c r="B284">
        <f t="shared" si="21"/>
        <v>-1.359433446064972E-09</v>
      </c>
      <c r="C284">
        <f t="shared" si="22"/>
        <v>1.277292192892842E-07</v>
      </c>
      <c r="D284">
        <f t="shared" si="23"/>
        <v>1.3745383157247631E-08</v>
      </c>
      <c r="E284">
        <f t="shared" si="24"/>
        <v>79.99999851600913</v>
      </c>
    </row>
    <row r="285" spans="1:5" ht="12.75">
      <c r="A285">
        <f t="shared" si="20"/>
        <v>279</v>
      </c>
      <c r="B285">
        <f t="shared" si="21"/>
        <v>-1.2370844437341118E-09</v>
      </c>
      <c r="C285">
        <f t="shared" si="22"/>
        <v>1.1761963667359618E-07</v>
      </c>
      <c r="D285">
        <f t="shared" si="23"/>
        <v>1.250829871351352E-08</v>
      </c>
      <c r="E285">
        <f t="shared" si="24"/>
        <v>79.99999863362876</v>
      </c>
    </row>
    <row r="286" spans="1:5" ht="12.75">
      <c r="A286">
        <f t="shared" si="20"/>
        <v>280</v>
      </c>
      <c r="B286">
        <f t="shared" si="21"/>
        <v>-1.1257468503471727E-09</v>
      </c>
      <c r="C286">
        <f t="shared" si="22"/>
        <v>1.0830903341373453E-07</v>
      </c>
      <c r="D286">
        <f t="shared" si="23"/>
        <v>1.1382551863166347E-08</v>
      </c>
      <c r="E286">
        <f t="shared" si="24"/>
        <v>79.9999987419378</v>
      </c>
    </row>
    <row r="287" spans="1:5" ht="12.75">
      <c r="A287">
        <f t="shared" si="20"/>
        <v>281</v>
      </c>
      <c r="B287">
        <f t="shared" si="21"/>
        <v>-1.0244296393041796E-09</v>
      </c>
      <c r="C287">
        <f t="shared" si="22"/>
        <v>9.973436999780213E-08</v>
      </c>
      <c r="D287">
        <f t="shared" si="23"/>
        <v>1.0358122223862167E-08</v>
      </c>
      <c r="E287">
        <f t="shared" si="24"/>
        <v>79.99999884167217</v>
      </c>
    </row>
    <row r="288" spans="1:5" ht="12.75">
      <c r="A288">
        <f t="shared" si="20"/>
        <v>282</v>
      </c>
      <c r="B288">
        <f t="shared" si="21"/>
        <v>-9.32230976365974E-10</v>
      </c>
      <c r="C288">
        <f t="shared" si="22"/>
        <v>9.183757603792823E-08</v>
      </c>
      <c r="D288">
        <f t="shared" si="23"/>
        <v>9.425891247496194E-09</v>
      </c>
      <c r="E288">
        <f t="shared" si="24"/>
        <v>79.99999893350974</v>
      </c>
    </row>
    <row r="289" spans="1:5" ht="12.75">
      <c r="A289">
        <f t="shared" si="20"/>
        <v>283</v>
      </c>
      <c r="B289">
        <f t="shared" si="21"/>
        <v>-8.483301923471099E-10</v>
      </c>
      <c r="C289">
        <f t="shared" si="22"/>
        <v>8.45651479554031E-08</v>
      </c>
      <c r="D289">
        <f t="shared" si="23"/>
        <v>8.577561055149084E-09</v>
      </c>
      <c r="E289">
        <f t="shared" si="24"/>
        <v>79.99999901807489</v>
      </c>
    </row>
    <row r="290" spans="1:5" ht="12.75">
      <c r="A290">
        <f t="shared" si="20"/>
        <v>284</v>
      </c>
      <c r="B290">
        <f t="shared" si="21"/>
        <v>-7.719804782655215E-10</v>
      </c>
      <c r="C290">
        <f t="shared" si="22"/>
        <v>7.786780286704749E-08</v>
      </c>
      <c r="D290">
        <f t="shared" si="23"/>
        <v>7.805580576883563E-09</v>
      </c>
      <c r="E290">
        <f t="shared" si="24"/>
        <v>79.99999909594268</v>
      </c>
    </row>
    <row r="291" spans="1:5" ht="12.75">
      <c r="A291">
        <f t="shared" si="20"/>
        <v>285</v>
      </c>
      <c r="B291">
        <f t="shared" si="21"/>
        <v>-7.025022379279905E-10</v>
      </c>
      <c r="C291">
        <f t="shared" si="22"/>
        <v>7.17001381044432E-08</v>
      </c>
      <c r="D291">
        <f t="shared" si="23"/>
        <v>7.103078338955573E-09</v>
      </c>
      <c r="E291">
        <f t="shared" si="24"/>
        <v>79.99999916764283</v>
      </c>
    </row>
    <row r="292" spans="1:5" ht="12.75">
      <c r="A292">
        <f t="shared" si="20"/>
        <v>286</v>
      </c>
      <c r="B292">
        <f t="shared" si="21"/>
        <v>-6.392770387823126E-10</v>
      </c>
      <c r="C292">
        <f t="shared" si="22"/>
        <v>6.602032661668618E-08</v>
      </c>
      <c r="D292">
        <f t="shared" si="23"/>
        <v>6.463801300173261E-09</v>
      </c>
      <c r="E292">
        <f t="shared" si="24"/>
        <v>79.99999923366315</v>
      </c>
    </row>
    <row r="293" spans="1:5" ht="12.75">
      <c r="A293">
        <f t="shared" si="20"/>
        <v>287</v>
      </c>
      <c r="B293">
        <f t="shared" si="21"/>
        <v>-5.817421071922566E-10</v>
      </c>
      <c r="C293">
        <f t="shared" si="22"/>
        <v>6.078984297545271E-08</v>
      </c>
      <c r="D293">
        <f t="shared" si="23"/>
        <v>5.8820591929810044E-09</v>
      </c>
      <c r="E293">
        <f t="shared" si="24"/>
        <v>79.99999929445299</v>
      </c>
    </row>
    <row r="294" spans="1:5" ht="12.75">
      <c r="A294">
        <f t="shared" si="20"/>
        <v>288</v>
      </c>
      <c r="B294">
        <f t="shared" si="21"/>
        <v>-5.293853191373491E-10</v>
      </c>
      <c r="C294">
        <f t="shared" si="22"/>
        <v>5.597319604511504E-08</v>
      </c>
      <c r="D294">
        <f t="shared" si="23"/>
        <v>5.352673873843655E-09</v>
      </c>
      <c r="E294">
        <f t="shared" si="24"/>
        <v>79.9999993504262</v>
      </c>
    </row>
    <row r="295" spans="1:5" ht="12.75">
      <c r="A295">
        <f t="shared" si="20"/>
        <v>289</v>
      </c>
      <c r="B295">
        <f t="shared" si="21"/>
        <v>-4.817406417493176E-10</v>
      </c>
      <c r="C295">
        <f t="shared" si="22"/>
        <v>5.153769056200121E-08</v>
      </c>
      <c r="D295">
        <f t="shared" si="23"/>
        <v>4.870933232094338E-09</v>
      </c>
      <c r="E295">
        <f t="shared" si="24"/>
        <v>79.99999940196389</v>
      </c>
    </row>
    <row r="296" spans="1:5" ht="12.75">
      <c r="A296">
        <f t="shared" si="20"/>
        <v>290</v>
      </c>
      <c r="B296">
        <f t="shared" si="21"/>
        <v>-4.3838398510995444E-10</v>
      </c>
      <c r="C296">
        <f t="shared" si="22"/>
        <v>4.745321410615198E-08</v>
      </c>
      <c r="D296">
        <f t="shared" si="23"/>
        <v>4.432549246984383E-09</v>
      </c>
      <c r="E296">
        <f t="shared" si="24"/>
        <v>79.9999994494171</v>
      </c>
    </row>
    <row r="297" spans="1:5" ht="12.75">
      <c r="A297">
        <f t="shared" si="20"/>
        <v>291</v>
      </c>
      <c r="B297">
        <f t="shared" si="21"/>
        <v>-3.9892942738691787E-10</v>
      </c>
      <c r="C297">
        <f t="shared" si="22"/>
        <v>4.369202729393548E-08</v>
      </c>
      <c r="D297">
        <f t="shared" si="23"/>
        <v>4.033619819597466E-09</v>
      </c>
      <c r="E297">
        <f t="shared" si="24"/>
        <v>79.99999949310913</v>
      </c>
    </row>
    <row r="298" spans="1:5" ht="12.75">
      <c r="A298">
        <f t="shared" si="20"/>
        <v>292</v>
      </c>
      <c r="B298">
        <f t="shared" si="21"/>
        <v>-3.630257797071019E-10</v>
      </c>
      <c r="C298">
        <f t="shared" si="22"/>
        <v>4.022858031402534E-08</v>
      </c>
      <c r="D298">
        <f t="shared" si="23"/>
        <v>3.670594039890364E-09</v>
      </c>
      <c r="E298">
        <f t="shared" si="24"/>
        <v>79.99999953333771</v>
      </c>
    </row>
    <row r="299" spans="1:5" ht="12.75">
      <c r="A299">
        <f t="shared" si="20"/>
        <v>293</v>
      </c>
      <c r="B299">
        <f t="shared" si="21"/>
        <v>-3.3035346019122375E-10</v>
      </c>
      <c r="C299">
        <f t="shared" si="22"/>
        <v>3.703933540581784E-08</v>
      </c>
      <c r="D299">
        <f t="shared" si="23"/>
        <v>3.34024057969914E-09</v>
      </c>
      <c r="E299">
        <f t="shared" si="24"/>
        <v>79.99999957037706</v>
      </c>
    </row>
    <row r="300" spans="1:5" ht="12.75">
      <c r="A300">
        <f t="shared" si="20"/>
        <v>294</v>
      </c>
      <c r="B300">
        <f t="shared" si="21"/>
        <v>-3.0062164932514904E-10</v>
      </c>
      <c r="C300">
        <f t="shared" si="22"/>
        <v>3.410261662130276E-08</v>
      </c>
      <c r="D300">
        <f t="shared" si="23"/>
        <v>3.039618930373991E-09</v>
      </c>
      <c r="E300">
        <f t="shared" si="24"/>
        <v>79.99999960447967</v>
      </c>
    </row>
    <row r="301" spans="1:5" ht="12.75">
      <c r="A301">
        <f t="shared" si="20"/>
        <v>295</v>
      </c>
      <c r="B301">
        <f t="shared" si="21"/>
        <v>-2.7356570134767563E-10</v>
      </c>
      <c r="C301">
        <f t="shared" si="22"/>
        <v>3.1398455806650443E-08</v>
      </c>
      <c r="D301">
        <f t="shared" si="23"/>
        <v>2.7660532290263155E-09</v>
      </c>
      <c r="E301">
        <f t="shared" si="24"/>
        <v>79.99999963587813</v>
      </c>
    </row>
    <row r="302" spans="1:5" ht="12.75">
      <c r="A302">
        <f t="shared" si="20"/>
        <v>296</v>
      </c>
      <c r="B302">
        <f t="shared" si="21"/>
        <v>-2.4894478861330947E-10</v>
      </c>
      <c r="C302">
        <f t="shared" si="22"/>
        <v>2.8908465022062468E-08</v>
      </c>
      <c r="D302">
        <f t="shared" si="23"/>
        <v>2.5171084404130058E-09</v>
      </c>
      <c r="E302">
        <f t="shared" si="24"/>
        <v>79.99999966478659</v>
      </c>
    </row>
    <row r="303" spans="1:5" ht="12.75">
      <c r="A303">
        <f t="shared" si="20"/>
        <v>297</v>
      </c>
      <c r="B303">
        <f t="shared" si="21"/>
        <v>-2.2653975796230512E-10</v>
      </c>
      <c r="C303">
        <f t="shared" si="22"/>
        <v>2.661570433227931E-08</v>
      </c>
      <c r="D303">
        <f t="shared" si="23"/>
        <v>2.2905686824507006E-09</v>
      </c>
      <c r="E303">
        <f t="shared" si="24"/>
        <v>79.9999996914023</v>
      </c>
    </row>
    <row r="304" spans="1:5" ht="12.75">
      <c r="A304">
        <f t="shared" si="20"/>
        <v>298</v>
      </c>
      <c r="B304">
        <f t="shared" si="21"/>
        <v>-2.0615118001732795E-10</v>
      </c>
      <c r="C304">
        <f t="shared" si="22"/>
        <v>2.4504570741879685E-08</v>
      </c>
      <c r="D304">
        <f t="shared" si="23"/>
        <v>2.0844175024333728E-09</v>
      </c>
      <c r="E304">
        <f t="shared" si="24"/>
        <v>79.99999971590687</v>
      </c>
    </row>
    <row r="305" spans="1:5" ht="12.75">
      <c r="A305">
        <f t="shared" si="20"/>
        <v>299</v>
      </c>
      <c r="B305">
        <f t="shared" si="21"/>
        <v>-1.8759757404335575E-10</v>
      </c>
      <c r="C305">
        <f t="shared" si="22"/>
        <v>2.2560697632664752E-08</v>
      </c>
      <c r="D305">
        <f t="shared" si="23"/>
        <v>1.896819928390017E-09</v>
      </c>
      <c r="E305">
        <f t="shared" si="24"/>
        <v>79.99999973846757</v>
      </c>
    </row>
    <row r="306" spans="1:5" ht="12.75">
      <c r="A306">
        <f t="shared" si="20"/>
        <v>300</v>
      </c>
      <c r="B306">
        <f t="shared" si="21"/>
        <v>-1.707137925701375E-10</v>
      </c>
      <c r="C306">
        <f t="shared" si="22"/>
        <v>2.0770848729960546E-08</v>
      </c>
      <c r="D306">
        <f t="shared" si="23"/>
        <v>1.7261061358198795E-09</v>
      </c>
      <c r="E306">
        <f t="shared" si="24"/>
        <v>79.99999975923842</v>
      </c>
    </row>
    <row r="307" spans="1:5" ht="12.75">
      <c r="A307">
        <f t="shared" si="20"/>
        <v>301</v>
      </c>
      <c r="B307">
        <f t="shared" si="21"/>
        <v>-1.5534955139858796E-10</v>
      </c>
      <c r="C307">
        <f t="shared" si="22"/>
        <v>1.9122837696864444E-08</v>
      </c>
      <c r="D307">
        <f t="shared" si="23"/>
        <v>1.5707565844212915E-09</v>
      </c>
      <c r="E307">
        <f t="shared" si="24"/>
        <v>79.99999977836126</v>
      </c>
    </row>
    <row r="308" spans="1:5" ht="12.75">
      <c r="A308">
        <f t="shared" si="20"/>
        <v>302</v>
      </c>
      <c r="B308">
        <f t="shared" si="21"/>
        <v>-1.4136809190656973E-10</v>
      </c>
      <c r="C308">
        <f t="shared" si="22"/>
        <v>1.7605439617286383E-08</v>
      </c>
      <c r="D308">
        <f t="shared" si="23"/>
        <v>1.4293884925147218E-09</v>
      </c>
      <c r="E308">
        <f t="shared" si="24"/>
        <v>79.9999997959667</v>
      </c>
    </row>
    <row r="309" spans="1:5" ht="12.75">
      <c r="A309">
        <f t="shared" si="20"/>
        <v>303</v>
      </c>
      <c r="B309">
        <f t="shared" si="21"/>
        <v>-1.2864496374712557E-10</v>
      </c>
      <c r="C309">
        <f t="shared" si="22"/>
        <v>1.620831303011558E-08</v>
      </c>
      <c r="D309">
        <f t="shared" si="23"/>
        <v>1.3007435287675962E-09</v>
      </c>
      <c r="E309">
        <f t="shared" si="24"/>
        <v>79.99999981217502</v>
      </c>
    </row>
    <row r="310" spans="1:5" ht="12.75">
      <c r="A310">
        <f t="shared" si="20"/>
        <v>304</v>
      </c>
      <c r="B310">
        <f t="shared" si="21"/>
        <v>-1.1706691710384326E-10</v>
      </c>
      <c r="C310">
        <f t="shared" si="22"/>
        <v>1.4921938741393092E-08</v>
      </c>
      <c r="D310">
        <f t="shared" si="23"/>
        <v>1.183676611663753E-09</v>
      </c>
      <c r="E310">
        <f t="shared" si="24"/>
        <v>79.99999982709696</v>
      </c>
    </row>
    <row r="311" spans="1:5" ht="12.75">
      <c r="A311">
        <f t="shared" si="20"/>
        <v>305</v>
      </c>
      <c r="B311">
        <f t="shared" si="21"/>
        <v>-1.0653089464321737E-10</v>
      </c>
      <c r="C311">
        <f t="shared" si="22"/>
        <v>1.3737548777902214E-08</v>
      </c>
      <c r="D311">
        <f t="shared" si="23"/>
        <v>1.0771457170205357E-09</v>
      </c>
      <c r="E311">
        <f t="shared" si="24"/>
        <v>79.9999998408345</v>
      </c>
    </row>
    <row r="312" spans="1:5" ht="12.75">
      <c r="A312">
        <f t="shared" si="20"/>
        <v>306</v>
      </c>
      <c r="B312">
        <f t="shared" si="21"/>
        <v>-9.694311419127983E-11</v>
      </c>
      <c r="C312">
        <f t="shared" si="22"/>
        <v>1.264706769461295E-08</v>
      </c>
      <c r="D312">
        <f t="shared" si="23"/>
        <v>9.802026028292559E-10</v>
      </c>
      <c r="E312">
        <f t="shared" si="24"/>
        <v>79.99999985348157</v>
      </c>
    </row>
    <row r="313" spans="1:5" ht="12.75">
      <c r="A313">
        <f t="shared" si="20"/>
        <v>307</v>
      </c>
      <c r="B313">
        <f t="shared" si="21"/>
        <v>-8.821823396931912E-11</v>
      </c>
      <c r="C313">
        <f t="shared" si="22"/>
        <v>1.1643059137811128E-08</v>
      </c>
      <c r="D313">
        <f t="shared" si="23"/>
        <v>8.919843688599368E-10</v>
      </c>
      <c r="E313">
        <f t="shared" si="24"/>
        <v>79.99999986512462</v>
      </c>
    </row>
    <row r="314" spans="1:5" ht="12.75">
      <c r="A314">
        <f t="shared" si="20"/>
        <v>308</v>
      </c>
      <c r="B314">
        <f t="shared" si="21"/>
        <v>-8.027859295837212E-11</v>
      </c>
      <c r="C314">
        <f t="shared" si="22"/>
        <v>1.0718671453267964E-08</v>
      </c>
      <c r="D314">
        <f t="shared" si="23"/>
        <v>8.117057759015646E-10</v>
      </c>
      <c r="E314">
        <f t="shared" si="24"/>
        <v>79.99999987584329</v>
      </c>
    </row>
    <row r="315" spans="1:5" ht="12.75">
      <c r="A315">
        <f t="shared" si="20"/>
        <v>309</v>
      </c>
      <c r="B315">
        <f t="shared" si="21"/>
        <v>-7.30535196309011E-11</v>
      </c>
      <c r="C315">
        <f t="shared" si="22"/>
        <v>9.867600109028782E-09</v>
      </c>
      <c r="D315">
        <f t="shared" si="23"/>
        <v>7.386522562706635E-10</v>
      </c>
      <c r="E315">
        <f t="shared" si="24"/>
        <v>79.99999988571089</v>
      </c>
    </row>
    <row r="316" spans="1:5" ht="12.75">
      <c r="A316">
        <f t="shared" si="20"/>
        <v>310</v>
      </c>
      <c r="B316">
        <f t="shared" si="21"/>
        <v>-6.647870289661112E-11</v>
      </c>
      <c r="C316">
        <f t="shared" si="22"/>
        <v>9.084035852045521E-09</v>
      </c>
      <c r="D316">
        <f t="shared" si="23"/>
        <v>6.721735533740524E-10</v>
      </c>
      <c r="E316">
        <f t="shared" si="24"/>
        <v>79.99999989479493</v>
      </c>
    </row>
    <row r="317" spans="1:5" ht="12.75">
      <c r="A317">
        <f t="shared" si="20"/>
        <v>311</v>
      </c>
      <c r="B317">
        <f t="shared" si="21"/>
        <v>-6.049561966313622E-11</v>
      </c>
      <c r="C317">
        <f t="shared" si="22"/>
        <v>8.362632354410189E-09</v>
      </c>
      <c r="D317">
        <f t="shared" si="23"/>
        <v>6.116779337109162E-10</v>
      </c>
      <c r="E317">
        <f t="shared" si="24"/>
        <v>79.99999990315756</v>
      </c>
    </row>
    <row r="318" spans="1:5" ht="12.75">
      <c r="A318">
        <f t="shared" si="20"/>
        <v>312</v>
      </c>
      <c r="B318">
        <f t="shared" si="21"/>
        <v>-5.505101391625798E-11</v>
      </c>
      <c r="C318">
        <f t="shared" si="22"/>
        <v>7.698460491116838E-09</v>
      </c>
      <c r="D318">
        <f t="shared" si="23"/>
        <v>5.566269197946582E-10</v>
      </c>
      <c r="E318">
        <f t="shared" si="24"/>
        <v>79.99999991085602</v>
      </c>
    </row>
    <row r="319" spans="1:5" ht="12.75">
      <c r="A319">
        <f t="shared" si="20"/>
        <v>313</v>
      </c>
      <c r="B319">
        <f t="shared" si="21"/>
        <v>-5.009642268289902E-11</v>
      </c>
      <c r="C319">
        <f t="shared" si="22"/>
        <v>7.08698833332416E-09</v>
      </c>
      <c r="D319">
        <f t="shared" si="23"/>
        <v>5.065304971117592E-10</v>
      </c>
      <c r="E319">
        <f t="shared" si="24"/>
        <v>79.999999917943</v>
      </c>
    </row>
    <row r="320" spans="1:5" ht="12.75">
      <c r="A320">
        <f t="shared" si="20"/>
        <v>314</v>
      </c>
      <c r="B320">
        <f t="shared" si="21"/>
        <v>-4.5587744657442735E-11</v>
      </c>
      <c r="C320">
        <f t="shared" si="22"/>
        <v>6.524037122877778E-09</v>
      </c>
      <c r="D320">
        <f t="shared" si="23"/>
        <v>4.6094275245431644E-10</v>
      </c>
      <c r="E320">
        <f t="shared" si="24"/>
        <v>79.99999992446703</v>
      </c>
    </row>
    <row r="321" spans="1:5" ht="12.75">
      <c r="A321">
        <f t="shared" si="20"/>
        <v>315</v>
      </c>
      <c r="B321">
        <f t="shared" si="21"/>
        <v>-4.1484847651680676E-11</v>
      </c>
      <c r="C321">
        <f t="shared" si="22"/>
        <v>6.005762081318402E-09</v>
      </c>
      <c r="D321">
        <f t="shared" si="23"/>
        <v>4.194579048026358E-10</v>
      </c>
      <c r="E321">
        <f t="shared" si="24"/>
        <v>79.9999999304728</v>
      </c>
    </row>
    <row r="322" spans="1:5" ht="12.75">
      <c r="A322">
        <f t="shared" si="20"/>
        <v>316</v>
      </c>
      <c r="B322">
        <f t="shared" si="21"/>
        <v>-3.7751211374261636E-11</v>
      </c>
      <c r="C322">
        <f t="shared" si="22"/>
        <v>5.528619864809681E-09</v>
      </c>
      <c r="D322">
        <f t="shared" si="23"/>
        <v>3.8170669342837413E-10</v>
      </c>
      <c r="E322">
        <f t="shared" si="24"/>
        <v>79.99999993600142</v>
      </c>
    </row>
    <row r="323" spans="1:5" ht="12.75">
      <c r="A323">
        <f t="shared" si="20"/>
        <v>317</v>
      </c>
      <c r="B323">
        <f t="shared" si="21"/>
        <v>-3.4353602359987686E-11</v>
      </c>
      <c r="C323">
        <f t="shared" si="22"/>
        <v>5.089350201343137E-09</v>
      </c>
      <c r="D323">
        <f t="shared" si="23"/>
        <v>3.4735309106838644E-10</v>
      </c>
      <c r="E323">
        <f t="shared" si="24"/>
        <v>79.99999994109076</v>
      </c>
    </row>
    <row r="324" spans="1:5" ht="12.75">
      <c r="A324">
        <f t="shared" si="20"/>
        <v>318</v>
      </c>
      <c r="B324">
        <f t="shared" si="21"/>
        <v>-3.126177815547147E-11</v>
      </c>
      <c r="C324">
        <f t="shared" si="22"/>
        <v>4.684950396510074E-09</v>
      </c>
      <c r="D324">
        <f t="shared" si="23"/>
        <v>3.1609131291291496E-10</v>
      </c>
      <c r="E324">
        <f t="shared" si="24"/>
        <v>79.99999994577571</v>
      </c>
    </row>
    <row r="325" spans="1:5" ht="12.75">
      <c r="A325">
        <f t="shared" si="20"/>
        <v>319</v>
      </c>
      <c r="B325">
        <f t="shared" si="21"/>
        <v>-2.8448218128082518E-11</v>
      </c>
      <c r="C325">
        <f t="shared" si="22"/>
        <v>4.312656032857291E-09</v>
      </c>
      <c r="D325">
        <f t="shared" si="23"/>
        <v>2.876430947848324E-10</v>
      </c>
      <c r="E325">
        <f t="shared" si="24"/>
        <v>79.99999995008837</v>
      </c>
    </row>
    <row r="326" spans="1:5" ht="12.75">
      <c r="A326">
        <f t="shared" si="20"/>
        <v>320</v>
      </c>
      <c r="B326">
        <f t="shared" si="21"/>
        <v>-2.588787850208692E-11</v>
      </c>
      <c r="C326">
        <f t="shared" si="22"/>
        <v>3.969918983172241E-09</v>
      </c>
      <c r="D326">
        <f t="shared" si="23"/>
        <v>2.617552162827455E-10</v>
      </c>
      <c r="E326">
        <f t="shared" si="24"/>
        <v>79.99999995405828</v>
      </c>
    </row>
    <row r="327" spans="1:5" ht="12.75">
      <c r="A327">
        <f t="shared" si="20"/>
        <v>321</v>
      </c>
      <c r="B327">
        <f t="shared" si="21"/>
        <v>-2.355796944153316E-11</v>
      </c>
      <c r="C327">
        <f t="shared" si="22"/>
        <v>3.654397838668965E-09</v>
      </c>
      <c r="D327">
        <f t="shared" si="23"/>
        <v>2.381972468412123E-10</v>
      </c>
      <c r="E327">
        <f t="shared" si="24"/>
        <v>79.99999995771267</v>
      </c>
    </row>
    <row r="328" spans="1:5" ht="12.75">
      <c r="A328">
        <f aca="true" t="shared" si="25" ref="A328:A391">A327+DT_INTERACT</f>
        <v>322</v>
      </c>
      <c r="B328">
        <f aca="true" t="shared" si="26" ref="B328:B391">K1_INTERACT*E_INTERACT*D327-K3_INTERACT*D327*D327-K5_INTERACT*D327*E327</f>
        <v>-2.1437752195677135E-11</v>
      </c>
      <c r="C328">
        <f aca="true" t="shared" si="27" ref="C328:C391">K2_INTERACT*E_INTERACT*E327-K4_INTERACT*E327*E327-K6_INTERACT*D327*E327</f>
        <v>3.3639305557722617E-09</v>
      </c>
      <c r="D328">
        <f aca="true" t="shared" si="28" ref="D328:D391">D327+B328*DT_INTERACT</f>
        <v>2.1675949464553518E-10</v>
      </c>
      <c r="E328">
        <f aca="true" t="shared" si="29" ref="E328:E391">E327+C328*DT_INTERACT</f>
        <v>79.99999996107661</v>
      </c>
    </row>
    <row r="329" spans="1:5" ht="12.75">
      <c r="A329">
        <f t="shared" si="25"/>
        <v>323</v>
      </c>
      <c r="B329">
        <f t="shared" si="26"/>
        <v>-1.9508354501318108E-11</v>
      </c>
      <c r="C329">
        <f t="shared" si="27"/>
        <v>3.0965310674908207E-09</v>
      </c>
      <c r="D329">
        <f t="shared" si="28"/>
        <v>1.9725114014421706E-10</v>
      </c>
      <c r="E329">
        <f t="shared" si="29"/>
        <v>79.99999996417314</v>
      </c>
    </row>
    <row r="330" spans="1:5" ht="12.75">
      <c r="A330">
        <f t="shared" si="25"/>
        <v>324</v>
      </c>
      <c r="B330">
        <f t="shared" si="26"/>
        <v>-1.7752602598923573E-11</v>
      </c>
      <c r="C330">
        <f t="shared" si="27"/>
        <v>2.850368116454155E-09</v>
      </c>
      <c r="D330">
        <f t="shared" si="28"/>
        <v>1.794985375452935E-10</v>
      </c>
      <c r="E330">
        <f t="shared" si="29"/>
        <v>79.99999996702351</v>
      </c>
    </row>
    <row r="331" spans="1:5" ht="12.75">
      <c r="A331">
        <f t="shared" si="25"/>
        <v>325</v>
      </c>
      <c r="B331">
        <f t="shared" si="26"/>
        <v>-1.6154868367302393E-11</v>
      </c>
      <c r="C331">
        <f t="shared" si="27"/>
        <v>2.62375917354395E-09</v>
      </c>
      <c r="D331">
        <f t="shared" si="28"/>
        <v>1.633436691779911E-10</v>
      </c>
      <c r="E331">
        <f t="shared" si="29"/>
        <v>79.99999996964728</v>
      </c>
    </row>
    <row r="332" spans="1:5" ht="12.75">
      <c r="A332">
        <f t="shared" si="25"/>
        <v>326</v>
      </c>
      <c r="B332">
        <f t="shared" si="26"/>
        <v>-1.4700930216156707E-11</v>
      </c>
      <c r="C332">
        <f t="shared" si="27"/>
        <v>2.415150133441482E-09</v>
      </c>
      <c r="D332">
        <f t="shared" si="28"/>
        <v>1.4864273896183438E-10</v>
      </c>
      <c r="E332">
        <f t="shared" si="29"/>
        <v>79.99999997206243</v>
      </c>
    </row>
    <row r="333" spans="1:5" ht="12.75">
      <c r="A333">
        <f t="shared" si="25"/>
        <v>327</v>
      </c>
      <c r="B333">
        <f t="shared" si="26"/>
        <v>-1.3377846498303849E-11</v>
      </c>
      <c r="C333">
        <f t="shared" si="27"/>
        <v>2.2231145389716633E-09</v>
      </c>
      <c r="D333">
        <f t="shared" si="28"/>
        <v>1.3526489246353052E-10</v>
      </c>
      <c r="E333">
        <f t="shared" si="29"/>
        <v>79.99999997428554</v>
      </c>
    </row>
    <row r="334" spans="1:5" ht="12.75">
      <c r="A334">
        <f t="shared" si="25"/>
        <v>328</v>
      </c>
      <c r="B334">
        <f t="shared" si="26"/>
        <v>-1.2173840314797814E-11</v>
      </c>
      <c r="C334">
        <f t="shared" si="27"/>
        <v>2.0463350317516804E-09</v>
      </c>
      <c r="D334">
        <f t="shared" si="28"/>
        <v>1.230910521487327E-10</v>
      </c>
      <c r="E334">
        <f t="shared" si="29"/>
        <v>79.99999997633188</v>
      </c>
    </row>
    <row r="335" spans="1:5" ht="12.75">
      <c r="A335">
        <f t="shared" si="25"/>
        <v>329</v>
      </c>
      <c r="B335">
        <f t="shared" si="26"/>
        <v>-1.1078194687589579E-11</v>
      </c>
      <c r="C335">
        <f t="shared" si="27"/>
        <v>1.8836025571924314E-09</v>
      </c>
      <c r="D335">
        <f t="shared" si="28"/>
        <v>1.1201285746114313E-10</v>
      </c>
      <c r="E335">
        <f t="shared" si="29"/>
        <v>79.99999997821548</v>
      </c>
    </row>
    <row r="336" spans="1:5" ht="12.75">
      <c r="A336">
        <f t="shared" si="25"/>
        <v>330</v>
      </c>
      <c r="B336">
        <f t="shared" si="26"/>
        <v>-1.0081157166647682E-11</v>
      </c>
      <c r="C336">
        <f t="shared" si="27"/>
        <v>1.7338004620806419E-09</v>
      </c>
      <c r="D336">
        <f t="shared" si="28"/>
        <v>1.0193170029449546E-10</v>
      </c>
      <c r="E336">
        <f t="shared" si="29"/>
        <v>79.99999997994928</v>
      </c>
    </row>
    <row r="337" spans="1:5" ht="12.75">
      <c r="A337">
        <f t="shared" si="25"/>
        <v>331</v>
      </c>
      <c r="B337">
        <f t="shared" si="26"/>
        <v>-9.173853022437762E-12</v>
      </c>
      <c r="C337">
        <f t="shared" si="27"/>
        <v>1.595902795384268E-09</v>
      </c>
      <c r="D337">
        <f t="shared" si="28"/>
        <v>9.275784727205769E-11</v>
      </c>
      <c r="E337">
        <f t="shared" si="29"/>
        <v>79.99999998154519</v>
      </c>
    </row>
    <row r="338" spans="1:5" ht="12.75">
      <c r="A338">
        <f t="shared" si="25"/>
        <v>332</v>
      </c>
      <c r="B338">
        <f t="shared" si="26"/>
        <v>-8.348206251078744E-12</v>
      </c>
      <c r="C338">
        <f t="shared" si="27"/>
        <v>1.468963720329097E-09</v>
      </c>
      <c r="D338">
        <f t="shared" si="28"/>
        <v>8.440964102097894E-11</v>
      </c>
      <c r="E338">
        <f t="shared" si="29"/>
        <v>79.99999998301415</v>
      </c>
    </row>
    <row r="339" spans="1:5" ht="12.75">
      <c r="A339">
        <f t="shared" si="25"/>
        <v>333</v>
      </c>
      <c r="B339">
        <f t="shared" si="26"/>
        <v>-7.596867689034814E-12</v>
      </c>
      <c r="C339">
        <f t="shared" si="27"/>
        <v>1.352115801939962E-09</v>
      </c>
      <c r="D339">
        <f t="shared" si="28"/>
        <v>7.681277333194412E-11</v>
      </c>
      <c r="E339">
        <f t="shared" si="29"/>
        <v>79.99999998436627</v>
      </c>
    </row>
    <row r="340" spans="1:5" ht="12.75">
      <c r="A340">
        <f t="shared" si="25"/>
        <v>334</v>
      </c>
      <c r="B340">
        <f t="shared" si="26"/>
        <v>-6.91314959748503E-12</v>
      </c>
      <c r="C340">
        <f t="shared" si="27"/>
        <v>1.2445531897979933E-09</v>
      </c>
      <c r="D340">
        <f t="shared" si="28"/>
        <v>6.989962373445909E-11</v>
      </c>
      <c r="E340">
        <f t="shared" si="29"/>
        <v>79.99999998561083</v>
      </c>
    </row>
    <row r="341" spans="1:5" ht="12.75">
      <c r="A341">
        <f t="shared" si="25"/>
        <v>335</v>
      </c>
      <c r="B341">
        <f t="shared" si="26"/>
        <v>-6.290966134099494E-12</v>
      </c>
      <c r="C341">
        <f t="shared" si="27"/>
        <v>1.145541440917213E-09</v>
      </c>
      <c r="D341">
        <f t="shared" si="28"/>
        <v>6.360865760035959E-11</v>
      </c>
      <c r="E341">
        <f t="shared" si="29"/>
        <v>79.99999998675636</v>
      </c>
    </row>
    <row r="342" spans="1:5" ht="12.75">
      <c r="A342">
        <f t="shared" si="25"/>
        <v>336</v>
      </c>
      <c r="B342">
        <f t="shared" si="26"/>
        <v>-5.724779182355635E-12</v>
      </c>
      <c r="C342">
        <f t="shared" si="27"/>
        <v>1.0544024688631187E-09</v>
      </c>
      <c r="D342">
        <f t="shared" si="28"/>
        <v>5.7883878418003955E-11</v>
      </c>
      <c r="E342">
        <f t="shared" si="29"/>
        <v>79.99999998781077</v>
      </c>
    </row>
    <row r="343" spans="1:5" ht="12.75">
      <c r="A343">
        <f t="shared" si="25"/>
        <v>337</v>
      </c>
      <c r="B343">
        <f t="shared" si="26"/>
        <v>-5.209549056215938E-12</v>
      </c>
      <c r="C343">
        <f t="shared" si="27"/>
        <v>9.705074821433903E-10</v>
      </c>
      <c r="D343">
        <f t="shared" si="28"/>
        <v>5.267432936178802E-11</v>
      </c>
      <c r="E343">
        <f t="shared" si="29"/>
        <v>79.99999998878127</v>
      </c>
    </row>
    <row r="344" spans="1:5" ht="12.75">
      <c r="A344">
        <f t="shared" si="25"/>
        <v>338</v>
      </c>
      <c r="B344">
        <f t="shared" si="26"/>
        <v>-4.7406896413845935E-12</v>
      </c>
      <c r="C344">
        <f t="shared" si="27"/>
        <v>8.932841295096866E-10</v>
      </c>
      <c r="D344">
        <f t="shared" si="28"/>
        <v>4.7933639720403425E-11</v>
      </c>
      <c r="E344">
        <f t="shared" si="29"/>
        <v>79.99999998967455</v>
      </c>
    </row>
    <row r="345" spans="1:5" ht="12.75">
      <c r="A345">
        <f t="shared" si="25"/>
        <v>339</v>
      </c>
      <c r="B345">
        <f t="shared" si="26"/>
        <v>-4.31402757385103E-12</v>
      </c>
      <c r="C345">
        <f t="shared" si="27"/>
        <v>8.222014372102489E-10</v>
      </c>
      <c r="D345">
        <f t="shared" si="28"/>
        <v>4.361961214655239E-11</v>
      </c>
      <c r="E345">
        <f t="shared" si="29"/>
        <v>79.99999999049675</v>
      </c>
    </row>
    <row r="346" spans="1:5" ht="12.75">
      <c r="A346">
        <f t="shared" si="25"/>
        <v>340</v>
      </c>
      <c r="B346">
        <f t="shared" si="26"/>
        <v>-3.925765092364465E-12</v>
      </c>
      <c r="C346">
        <f t="shared" si="27"/>
        <v>7.567716183667641E-10</v>
      </c>
      <c r="D346">
        <f t="shared" si="28"/>
        <v>3.969384705418793E-11</v>
      </c>
      <c r="E346">
        <f t="shared" si="29"/>
        <v>79.99999999125352</v>
      </c>
    </row>
    <row r="347" spans="1:5" ht="12.75">
      <c r="A347">
        <f t="shared" si="25"/>
        <v>341</v>
      </c>
      <c r="B347">
        <f t="shared" si="26"/>
        <v>-3.5724462341857014E-12</v>
      </c>
      <c r="C347">
        <f t="shared" si="27"/>
        <v>6.965429975952269E-10</v>
      </c>
      <c r="D347">
        <f t="shared" si="28"/>
        <v>3.612140082000223E-11</v>
      </c>
      <c r="E347">
        <f t="shared" si="29"/>
        <v>79.99999999195006</v>
      </c>
    </row>
    <row r="348" spans="1:5" ht="12.75">
      <c r="A348">
        <f t="shared" si="25"/>
        <v>342</v>
      </c>
      <c r="B348">
        <f t="shared" si="26"/>
        <v>-3.2509260732212603E-12</v>
      </c>
      <c r="C348">
        <f t="shared" si="27"/>
        <v>6.411053674203392E-10</v>
      </c>
      <c r="D348">
        <f t="shared" si="28"/>
        <v>3.287047474678097E-11</v>
      </c>
      <c r="E348">
        <f t="shared" si="29"/>
        <v>79.99999999259117</v>
      </c>
    </row>
    <row r="349" spans="1:5" ht="12.75">
      <c r="A349">
        <f t="shared" si="25"/>
        <v>343</v>
      </c>
      <c r="B349">
        <f t="shared" si="26"/>
        <v>-2.958342726725385E-12</v>
      </c>
      <c r="C349">
        <f t="shared" si="27"/>
        <v>5.900766904821462E-10</v>
      </c>
      <c r="D349">
        <f t="shared" si="28"/>
        <v>2.991213202005559E-11</v>
      </c>
      <c r="E349">
        <f t="shared" si="29"/>
        <v>79.99999999318125</v>
      </c>
    </row>
    <row r="350" spans="1:5" ht="12.75">
      <c r="A350">
        <f t="shared" si="25"/>
        <v>344</v>
      </c>
      <c r="B350">
        <f t="shared" si="26"/>
        <v>-2.6920918813988652E-12</v>
      </c>
      <c r="C350">
        <f t="shared" si="27"/>
        <v>5.431075630716027E-10</v>
      </c>
      <c r="D350">
        <f t="shared" si="28"/>
        <v>2.7220040138656723E-11</v>
      </c>
      <c r="E350">
        <f t="shared" si="29"/>
        <v>79.99999999372436</v>
      </c>
    </row>
    <row r="351" spans="1:5" ht="12.75">
      <c r="A351">
        <f t="shared" si="25"/>
        <v>345</v>
      </c>
      <c r="B351">
        <f t="shared" si="26"/>
        <v>-2.44980361213894E-12</v>
      </c>
      <c r="C351">
        <f t="shared" si="27"/>
        <v>4.998741303087711E-10</v>
      </c>
      <c r="D351">
        <f t="shared" si="28"/>
        <v>2.477023652651778E-11</v>
      </c>
      <c r="E351">
        <f t="shared" si="29"/>
        <v>79.99999999422424</v>
      </c>
    </row>
    <row r="352" spans="1:5" ht="12.75">
      <c r="A352">
        <f t="shared" si="25"/>
        <v>346</v>
      </c>
      <c r="B352">
        <f t="shared" si="26"/>
        <v>-2.2293212871016935E-12</v>
      </c>
      <c r="C352">
        <f t="shared" si="27"/>
        <v>4.600789930722966E-10</v>
      </c>
      <c r="D352">
        <f t="shared" si="28"/>
        <v>2.254091523941609E-11</v>
      </c>
      <c r="E352">
        <f t="shared" si="29"/>
        <v>79.99999999468432</v>
      </c>
    </row>
    <row r="353" spans="1:5" ht="12.75">
      <c r="A353">
        <f t="shared" si="25"/>
        <v>347</v>
      </c>
      <c r="B353">
        <f t="shared" si="26"/>
        <v>-2.028682371308823E-12</v>
      </c>
      <c r="C353">
        <f t="shared" si="27"/>
        <v>4.234512250628683E-10</v>
      </c>
      <c r="D353">
        <f t="shared" si="28"/>
        <v>2.0512232868107265E-11</v>
      </c>
      <c r="E353">
        <f t="shared" si="29"/>
        <v>79.99999999510777</v>
      </c>
    </row>
    <row r="354" spans="1:5" ht="12.75">
      <c r="A354">
        <f t="shared" si="25"/>
        <v>348</v>
      </c>
      <c r="B354">
        <f t="shared" si="26"/>
        <v>-1.8461009579297945E-12</v>
      </c>
      <c r="C354">
        <f t="shared" si="27"/>
        <v>3.897375065467711E-10</v>
      </c>
      <c r="D354">
        <f t="shared" si="28"/>
        <v>1.866613191017747E-11</v>
      </c>
      <c r="E354">
        <f t="shared" si="29"/>
        <v>79.9999999954975</v>
      </c>
    </row>
    <row r="355" spans="1:5" ht="12.75">
      <c r="A355">
        <f t="shared" si="25"/>
        <v>349</v>
      </c>
      <c r="B355">
        <f t="shared" si="26"/>
        <v>-1.6799518717485806E-12</v>
      </c>
      <c r="C355">
        <f t="shared" si="27"/>
        <v>3.5870657937823595E-10</v>
      </c>
      <c r="D355">
        <f t="shared" si="28"/>
        <v>1.6986180038428888E-11</v>
      </c>
      <c r="E355">
        <f t="shared" si="29"/>
        <v>79.99999999585621</v>
      </c>
    </row>
    <row r="356" spans="1:5" ht="12.75">
      <c r="A356">
        <f t="shared" si="25"/>
        <v>350</v>
      </c>
      <c r="B356">
        <f t="shared" si="26"/>
        <v>-1.5287562033184025E-12</v>
      </c>
      <c r="C356">
        <f t="shared" si="27"/>
        <v>3.301439307874511E-10</v>
      </c>
      <c r="D356">
        <f t="shared" si="28"/>
        <v>1.5457423835110486E-11</v>
      </c>
      <c r="E356">
        <f t="shared" si="29"/>
        <v>79.99999999618636</v>
      </c>
    </row>
    <row r="357" spans="1:5" ht="12.75">
      <c r="A357">
        <f t="shared" si="25"/>
        <v>351</v>
      </c>
      <c r="B357">
        <f t="shared" si="26"/>
        <v>-1.3911681450425234E-12</v>
      </c>
      <c r="C357">
        <f t="shared" si="27"/>
        <v>3.0385535779550223E-10</v>
      </c>
      <c r="D357">
        <f t="shared" si="28"/>
        <v>1.4066255690067961E-11</v>
      </c>
      <c r="E357">
        <f t="shared" si="29"/>
        <v>79.99999999649022</v>
      </c>
    </row>
    <row r="358" spans="1:5" ht="12.75">
      <c r="A358">
        <f t="shared" si="25"/>
        <v>352</v>
      </c>
      <c r="B358">
        <f t="shared" si="26"/>
        <v>-1.265963012007773E-12</v>
      </c>
      <c r="C358">
        <f t="shared" si="27"/>
        <v>2.7965720789990363E-10</v>
      </c>
      <c r="D358">
        <f t="shared" si="28"/>
        <v>1.2800292678060189E-11</v>
      </c>
      <c r="E358">
        <f t="shared" si="29"/>
        <v>79.99999999676987</v>
      </c>
    </row>
    <row r="359" spans="1:5" ht="12.75">
      <c r="A359">
        <f t="shared" si="25"/>
        <v>353</v>
      </c>
      <c r="B359">
        <f t="shared" si="26"/>
        <v>-1.1520263409430516E-12</v>
      </c>
      <c r="C359">
        <f t="shared" si="27"/>
        <v>2.5738615872702977E-10</v>
      </c>
      <c r="D359">
        <f t="shared" si="28"/>
        <v>1.1648266337117138E-11</v>
      </c>
      <c r="E359">
        <f t="shared" si="29"/>
        <v>79.99999999702726</v>
      </c>
    </row>
    <row r="360" spans="1:5" ht="12.75">
      <c r="A360">
        <f t="shared" si="25"/>
        <v>354</v>
      </c>
      <c r="B360">
        <f t="shared" si="26"/>
        <v>-1.0483439702715592E-12</v>
      </c>
      <c r="C360">
        <f t="shared" si="27"/>
        <v>2.368876805303905E-10</v>
      </c>
      <c r="D360">
        <f t="shared" si="28"/>
        <v>1.0599922366845578E-11</v>
      </c>
      <c r="E360">
        <f t="shared" si="29"/>
        <v>79.99999999726414</v>
      </c>
    </row>
    <row r="361" spans="1:5" ht="12.75">
      <c r="A361">
        <f t="shared" si="25"/>
        <v>355</v>
      </c>
      <c r="B361">
        <f t="shared" si="26"/>
        <v>-9.53993012958327E-13</v>
      </c>
      <c r="C361">
        <f t="shared" si="27"/>
        <v>2.1801959692844532E-10</v>
      </c>
      <c r="D361">
        <f t="shared" si="28"/>
        <v>9.64592935388725E-12</v>
      </c>
      <c r="E361">
        <f t="shared" si="29"/>
        <v>79.99999999748216</v>
      </c>
    </row>
    <row r="362" spans="1:5" ht="12.75">
      <c r="A362">
        <f t="shared" si="25"/>
        <v>356</v>
      </c>
      <c r="B362">
        <f t="shared" si="26"/>
        <v>-8.681336418014647E-13</v>
      </c>
      <c r="C362">
        <f t="shared" si="27"/>
        <v>2.0065475674182592E-10</v>
      </c>
      <c r="D362">
        <f t="shared" si="28"/>
        <v>8.777795712085786E-12</v>
      </c>
      <c r="E362">
        <f t="shared" si="29"/>
        <v>79.99999999768282</v>
      </c>
    </row>
    <row r="363" spans="1:5" ht="12.75">
      <c r="A363">
        <f t="shared" si="25"/>
        <v>357</v>
      </c>
      <c r="B363">
        <f t="shared" si="26"/>
        <v>-7.900016140471953E-13</v>
      </c>
      <c r="C363">
        <f t="shared" si="27"/>
        <v>1.8467215885392573E-10</v>
      </c>
      <c r="D363">
        <f t="shared" si="28"/>
        <v>7.987794098038591E-12</v>
      </c>
      <c r="E363">
        <f t="shared" si="29"/>
        <v>79.99999999786749</v>
      </c>
    </row>
    <row r="364" spans="1:5" ht="12.75">
      <c r="A364">
        <f t="shared" si="25"/>
        <v>358</v>
      </c>
      <c r="B364">
        <f t="shared" si="26"/>
        <v>-7.189014687895326E-13</v>
      </c>
      <c r="C364">
        <f t="shared" si="27"/>
        <v>1.699605109713346E-10</v>
      </c>
      <c r="D364">
        <f t="shared" si="28"/>
        <v>7.268892629249058E-12</v>
      </c>
      <c r="E364">
        <f t="shared" si="29"/>
        <v>79.99999999803745</v>
      </c>
    </row>
    <row r="365" spans="1:5" ht="12.75">
      <c r="A365">
        <f t="shared" si="25"/>
        <v>359</v>
      </c>
      <c r="B365">
        <f t="shared" si="26"/>
        <v>-6.542003366039899E-13</v>
      </c>
      <c r="C365">
        <f t="shared" si="27"/>
        <v>1.5642178784006547E-10</v>
      </c>
      <c r="D365">
        <f t="shared" si="28"/>
        <v>6.614692292645068E-12</v>
      </c>
      <c r="E365">
        <f t="shared" si="29"/>
        <v>79.99999999819387</v>
      </c>
    </row>
    <row r="366" spans="1:5" ht="12.75">
      <c r="A366">
        <f t="shared" si="25"/>
        <v>360</v>
      </c>
      <c r="B366">
        <f t="shared" si="26"/>
        <v>-5.953223063142496E-13</v>
      </c>
      <c r="C366">
        <f t="shared" si="27"/>
        <v>1.4396057811183642E-10</v>
      </c>
      <c r="D366">
        <f t="shared" si="28"/>
        <v>6.019369986330819E-12</v>
      </c>
      <c r="E366">
        <f t="shared" si="29"/>
        <v>79.99999999833783</v>
      </c>
    </row>
    <row r="367" spans="1:5" ht="12.75">
      <c r="A367">
        <f t="shared" si="25"/>
        <v>361</v>
      </c>
      <c r="B367">
        <f t="shared" si="26"/>
        <v>-5.417432987498356E-13</v>
      </c>
      <c r="C367">
        <f t="shared" si="27"/>
        <v>1.324920825065078E-10</v>
      </c>
      <c r="D367">
        <f t="shared" si="28"/>
        <v>5.477626687580983E-12</v>
      </c>
      <c r="E367">
        <f t="shared" si="29"/>
        <v>79.99999999847032</v>
      </c>
    </row>
    <row r="368" spans="1:5" ht="12.75">
      <c r="A368">
        <f t="shared" si="25"/>
        <v>362</v>
      </c>
      <c r="B368">
        <f t="shared" si="26"/>
        <v>-4.929864018655904E-13</v>
      </c>
      <c r="C368">
        <f t="shared" si="27"/>
        <v>1.2193590070970487E-10</v>
      </c>
      <c r="D368">
        <f t="shared" si="28"/>
        <v>4.984640285715393E-12</v>
      </c>
      <c r="E368">
        <f t="shared" si="29"/>
        <v>79.99999999859224</v>
      </c>
    </row>
    <row r="369" spans="1:5" ht="12.75">
      <c r="A369">
        <f t="shared" si="25"/>
        <v>363</v>
      </c>
      <c r="B369">
        <f t="shared" si="26"/>
        <v>-4.4861762570040075E-13</v>
      </c>
      <c r="C369">
        <f t="shared" si="27"/>
        <v>1.1222047603828627E-10</v>
      </c>
      <c r="D369">
        <f t="shared" si="28"/>
        <v>4.5360226600149925E-12</v>
      </c>
      <c r="E369">
        <f t="shared" si="29"/>
        <v>79.99999999870447</v>
      </c>
    </row>
    <row r="370" spans="1:5" ht="12.75">
      <c r="A370">
        <f t="shared" si="25"/>
        <v>364</v>
      </c>
      <c r="B370">
        <f t="shared" si="26"/>
        <v>-4.0824203938963726E-13</v>
      </c>
      <c r="C370">
        <f t="shared" si="27"/>
        <v>1.0328043433885169E-10</v>
      </c>
      <c r="D370">
        <f t="shared" si="28"/>
        <v>4.1277806206253555E-12</v>
      </c>
      <c r="E370">
        <f t="shared" si="29"/>
        <v>79.99999999880775</v>
      </c>
    </row>
    <row r="371" spans="1:5" ht="12.75">
      <c r="A371">
        <f t="shared" si="25"/>
        <v>365</v>
      </c>
      <c r="B371">
        <f t="shared" si="26"/>
        <v>-3.715002558464733E-13</v>
      </c>
      <c r="C371">
        <f t="shared" si="27"/>
        <v>9.505036986353164E-11</v>
      </c>
      <c r="D371">
        <f t="shared" si="28"/>
        <v>3.756280364778882E-12</v>
      </c>
      <c r="E371">
        <f t="shared" si="29"/>
        <v>79.99999999890281</v>
      </c>
    </row>
    <row r="372" spans="1:5" ht="12.75">
      <c r="A372">
        <f t="shared" si="25"/>
        <v>366</v>
      </c>
      <c r="B372">
        <f t="shared" si="26"/>
        <v>-3.3806523282188496E-13</v>
      </c>
      <c r="C372">
        <f t="shared" si="27"/>
        <v>8.747550625452609E-11</v>
      </c>
      <c r="D372">
        <f t="shared" si="28"/>
        <v>3.4182151319569973E-12</v>
      </c>
      <c r="E372">
        <f t="shared" si="29"/>
        <v>79.99999999899029</v>
      </c>
    </row>
    <row r="373" spans="1:5" ht="12.75">
      <c r="A373">
        <f t="shared" si="25"/>
        <v>367</v>
      </c>
      <c r="B373">
        <f t="shared" si="26"/>
        <v>-3.076393618692503E-13</v>
      </c>
      <c r="C373">
        <f t="shared" si="27"/>
        <v>8.050281734749448E-11</v>
      </c>
      <c r="D373">
        <f t="shared" si="28"/>
        <v>3.110575770087747E-12</v>
      </c>
      <c r="E373">
        <f t="shared" si="29"/>
        <v>79.9999999990708</v>
      </c>
    </row>
    <row r="374" spans="1:5" ht="12.75">
      <c r="A374">
        <f t="shared" si="25"/>
        <v>368</v>
      </c>
      <c r="B374">
        <f t="shared" si="26"/>
        <v>-2.7995181930213586E-13</v>
      </c>
      <c r="C374">
        <f t="shared" si="27"/>
        <v>7.408724677519786E-11</v>
      </c>
      <c r="D374">
        <f t="shared" si="28"/>
        <v>2.8306239507856113E-12</v>
      </c>
      <c r="E374">
        <f t="shared" si="29"/>
        <v>79.99999999914488</v>
      </c>
    </row>
    <row r="375" spans="1:5" ht="12.75">
      <c r="A375">
        <f t="shared" si="25"/>
        <v>369</v>
      </c>
      <c r="B375">
        <f t="shared" si="26"/>
        <v>-2.5475615556588E-13</v>
      </c>
      <c r="C375">
        <f t="shared" si="27"/>
        <v>6.818282832608262E-11</v>
      </c>
      <c r="D375">
        <f t="shared" si="28"/>
        <v>2.5758677952197313E-12</v>
      </c>
      <c r="E375">
        <f t="shared" si="29"/>
        <v>79.99999999921306</v>
      </c>
    </row>
    <row r="376" spans="1:5" ht="12.75">
      <c r="A376">
        <f t="shared" si="25"/>
        <v>370</v>
      </c>
      <c r="B376">
        <f t="shared" si="26"/>
        <v>-2.31828101565735E-13</v>
      </c>
      <c r="C376">
        <f t="shared" si="27"/>
        <v>6.274890514314903E-11</v>
      </c>
      <c r="D376">
        <f t="shared" si="28"/>
        <v>2.3440396936539964E-12</v>
      </c>
      <c r="E376">
        <f t="shared" si="29"/>
        <v>79.99999999927581</v>
      </c>
    </row>
    <row r="377" spans="1:5" ht="12.75">
      <c r="A377">
        <f t="shared" si="25"/>
        <v>371</v>
      </c>
      <c r="B377">
        <f t="shared" si="26"/>
        <v>-2.109635724254756E-13</v>
      </c>
      <c r="C377">
        <f t="shared" si="27"/>
        <v>5.7747466963128843E-11</v>
      </c>
      <c r="D377">
        <f t="shared" si="28"/>
        <v>2.1330761212285207E-12</v>
      </c>
      <c r="E377">
        <f t="shared" si="29"/>
        <v>79.99999999933357</v>
      </c>
    </row>
    <row r="378" spans="1:5" ht="12.75">
      <c r="A378">
        <f t="shared" si="25"/>
        <v>372</v>
      </c>
      <c r="B378">
        <f t="shared" si="26"/>
        <v>-1.9197685090773288E-13</v>
      </c>
      <c r="C378">
        <f t="shared" si="27"/>
        <v>5.314492808806226E-11</v>
      </c>
      <c r="D378">
        <f t="shared" si="28"/>
        <v>1.9410992703207878E-12</v>
      </c>
      <c r="E378">
        <f t="shared" si="29"/>
        <v>79.99999999938672</v>
      </c>
    </row>
    <row r="379" spans="1:5" ht="12.75">
      <c r="A379">
        <f t="shared" si="25"/>
        <v>373</v>
      </c>
      <c r="B379">
        <f t="shared" si="26"/>
        <v>-1.7469893432649757E-13</v>
      </c>
      <c r="C379">
        <f t="shared" si="27"/>
        <v>4.8907687962610446E-11</v>
      </c>
      <c r="D379">
        <f t="shared" si="28"/>
        <v>1.7664003359942902E-12</v>
      </c>
      <c r="E379">
        <f t="shared" si="29"/>
        <v>79.99999999943563</v>
      </c>
    </row>
    <row r="380" spans="1:5" ht="12.75">
      <c r="A380">
        <f t="shared" si="25"/>
        <v>374</v>
      </c>
      <c r="B380">
        <f t="shared" si="26"/>
        <v>-1.5897603023749854E-13</v>
      </c>
      <c r="C380">
        <f t="shared" si="27"/>
        <v>4.500834976015762E-11</v>
      </c>
      <c r="D380">
        <f t="shared" si="28"/>
        <v>1.6074243057567916E-12</v>
      </c>
      <c r="E380">
        <f t="shared" si="29"/>
        <v>79.99999999948064</v>
      </c>
    </row>
    <row r="381" spans="1:5" ht="12.75">
      <c r="A381">
        <f t="shared" si="25"/>
        <v>375</v>
      </c>
      <c r="B381">
        <f t="shared" si="26"/>
        <v>-1.4466818751644677E-13</v>
      </c>
      <c r="C381">
        <f t="shared" si="27"/>
        <v>4.142039252911215E-11</v>
      </c>
      <c r="D381">
        <f t="shared" si="28"/>
        <v>1.462756118240345E-12</v>
      </c>
      <c r="E381">
        <f t="shared" si="29"/>
        <v>79.99999999952206</v>
      </c>
    </row>
    <row r="382" spans="1:5" ht="12.75">
      <c r="A382">
        <f t="shared" si="25"/>
        <v>376</v>
      </c>
      <c r="B382">
        <f t="shared" si="26"/>
        <v>-1.316480506402371E-13</v>
      </c>
      <c r="C382">
        <f t="shared" si="27"/>
        <v>3.811817230021216E-11</v>
      </c>
      <c r="D382">
        <f t="shared" si="28"/>
        <v>1.331108067600108E-12</v>
      </c>
      <c r="E382">
        <f t="shared" si="29"/>
        <v>79.99999999956017</v>
      </c>
    </row>
    <row r="383" spans="1:5" ht="12.75">
      <c r="A383">
        <f t="shared" si="25"/>
        <v>377</v>
      </c>
      <c r="B383">
        <f t="shared" si="26"/>
        <v>-1.1979972608284235E-13</v>
      </c>
      <c r="C383">
        <f t="shared" si="27"/>
        <v>3.507958762943274E-11</v>
      </c>
      <c r="D383">
        <f t="shared" si="28"/>
        <v>1.2113083415172655E-12</v>
      </c>
      <c r="E383">
        <f t="shared" si="29"/>
        <v>79.99999999959526</v>
      </c>
    </row>
    <row r="384" spans="1:5" ht="12.75">
      <c r="A384">
        <f t="shared" si="25"/>
        <v>378</v>
      </c>
      <c r="B384">
        <f t="shared" si="26"/>
        <v>-1.0901775073557629E-13</v>
      </c>
      <c r="C384">
        <f t="shared" si="27"/>
        <v>3.2282527801266875E-11</v>
      </c>
      <c r="D384">
        <f t="shared" si="28"/>
        <v>1.1022905907816893E-12</v>
      </c>
      <c r="E384">
        <f t="shared" si="29"/>
        <v>79.99999999962755</v>
      </c>
    </row>
    <row r="385" spans="1:5" ht="12.75">
      <c r="A385">
        <f t="shared" si="25"/>
        <v>379</v>
      </c>
      <c r="B385">
        <f t="shared" si="26"/>
        <v>-9.920615316953336E-14</v>
      </c>
      <c r="C385">
        <f t="shared" si="27"/>
        <v>2.970753819841798E-11</v>
      </c>
      <c r="D385">
        <f t="shared" si="28"/>
        <v>1.003084437612156E-12</v>
      </c>
      <c r="E385">
        <f t="shared" si="29"/>
        <v>79.99999999965725</v>
      </c>
    </row>
    <row r="386" spans="1:5" ht="12.75">
      <c r="A386">
        <f t="shared" si="25"/>
        <v>380</v>
      </c>
      <c r="B386">
        <f t="shared" si="26"/>
        <v>-9.027759938440841E-14</v>
      </c>
      <c r="C386">
        <f t="shared" si="27"/>
        <v>2.7339597417973636E-11</v>
      </c>
      <c r="D386">
        <f t="shared" si="28"/>
        <v>9.128068382277475E-13</v>
      </c>
      <c r="E386">
        <f t="shared" si="29"/>
        <v>79.99999999968459</v>
      </c>
    </row>
    <row r="387" spans="1:5" ht="12.75">
      <c r="A387">
        <f t="shared" si="25"/>
        <v>381</v>
      </c>
      <c r="B387">
        <f t="shared" si="26"/>
        <v>-8.215261543992313E-14</v>
      </c>
      <c r="C387">
        <f t="shared" si="27"/>
        <v>2.5160124356622627E-11</v>
      </c>
      <c r="D387">
        <f t="shared" si="28"/>
        <v>8.306542227878244E-13</v>
      </c>
      <c r="E387">
        <f t="shared" si="29"/>
        <v>79.99999999970974</v>
      </c>
    </row>
    <row r="388" spans="1:5" ht="12.75">
      <c r="A388">
        <f t="shared" si="25"/>
        <v>382</v>
      </c>
      <c r="B388">
        <f t="shared" si="26"/>
        <v>-7.475888005042336E-14</v>
      </c>
      <c r="C388">
        <f t="shared" si="27"/>
        <v>2.315408426681729E-11</v>
      </c>
      <c r="D388">
        <f t="shared" si="28"/>
        <v>7.558953427374011E-13</v>
      </c>
      <c r="E388">
        <f t="shared" si="29"/>
        <v>79.99999999973289</v>
      </c>
    </row>
    <row r="389" spans="1:5" ht="12.75">
      <c r="A389">
        <f t="shared" si="25"/>
        <v>383</v>
      </c>
      <c r="B389">
        <f t="shared" si="26"/>
        <v>-6.803058084596344E-14</v>
      </c>
      <c r="C389">
        <f t="shared" si="27"/>
        <v>2.1308212972146523E-11</v>
      </c>
      <c r="D389">
        <f t="shared" si="28"/>
        <v>6.878647618914376E-13</v>
      </c>
      <c r="E389">
        <f t="shared" si="29"/>
        <v>79.9999999997542</v>
      </c>
    </row>
    <row r="390" spans="1:5" ht="12.75">
      <c r="A390">
        <f t="shared" si="25"/>
        <v>384</v>
      </c>
      <c r="B390">
        <f t="shared" si="26"/>
        <v>-6.190782856989217E-14</v>
      </c>
      <c r="C390">
        <f t="shared" si="27"/>
        <v>1.9609241031209627E-11</v>
      </c>
      <c r="D390">
        <f t="shared" si="28"/>
        <v>6.259569333215454E-13</v>
      </c>
      <c r="E390">
        <f t="shared" si="29"/>
        <v>79.9999999997738</v>
      </c>
    </row>
    <row r="391" spans="1:5" ht="12.75">
      <c r="A391">
        <f t="shared" si="25"/>
        <v>385</v>
      </c>
      <c r="B391">
        <f t="shared" si="26"/>
        <v>-5.633612399865669E-14</v>
      </c>
      <c r="C391">
        <f t="shared" si="27"/>
        <v>1.804567056830477E-11</v>
      </c>
      <c r="D391">
        <f t="shared" si="28"/>
        <v>5.696208093228887E-13</v>
      </c>
      <c r="E391">
        <f t="shared" si="29"/>
        <v>79.99999999979185</v>
      </c>
    </row>
    <row r="392" spans="1:5" ht="12.75">
      <c r="A392">
        <f aca="true" t="shared" si="30" ref="A392:A400">A391+DT_INTERACT</f>
        <v>386</v>
      </c>
      <c r="B392">
        <f aca="true" t="shared" si="31" ref="B392:B400">K1_INTERACT*E_INTERACT*D391-K3_INTERACT*D391*D391-K5_INTERACT*D391*E391</f>
        <v>-5.12658728388235E-14</v>
      </c>
      <c r="C392">
        <f aca="true" t="shared" si="32" ref="C392:C400">K2_INTERACT*E_INTERACT*E391-K4_INTERACT*E391*E391-K6_INTERACT*D391*E391</f>
        <v>1.6606887526211936E-11</v>
      </c>
      <c r="D392">
        <f aca="true" t="shared" si="33" ref="D392:D400">D391+B392*DT_INTERACT</f>
        <v>5.183549364840652E-13</v>
      </c>
      <c r="E392">
        <f aca="true" t="shared" si="34" ref="E392:E400">E391+C392*DT_INTERACT</f>
        <v>79.99999999980847</v>
      </c>
    </row>
    <row r="393" spans="1:5" ht="12.75">
      <c r="A393">
        <f t="shared" si="30"/>
        <v>387</v>
      </c>
      <c r="B393">
        <f t="shared" si="31"/>
        <v>-4.6651944283367835E-14</v>
      </c>
      <c r="C393">
        <f t="shared" si="32"/>
        <v>1.5280497523328236E-11</v>
      </c>
      <c r="D393">
        <f t="shared" si="33"/>
        <v>4.717029922006974E-13</v>
      </c>
      <c r="E393">
        <f t="shared" si="34"/>
        <v>79.99999999982374</v>
      </c>
    </row>
    <row r="394" spans="1:5" ht="12.75">
      <c r="A394">
        <f t="shared" si="30"/>
        <v>388</v>
      </c>
      <c r="B394">
        <f t="shared" si="31"/>
        <v>-4.2453269297896934E-14</v>
      </c>
      <c r="C394">
        <f t="shared" si="32"/>
        <v>1.4062984351783216E-11</v>
      </c>
      <c r="D394">
        <f t="shared" si="33"/>
        <v>4.2924972290280044E-13</v>
      </c>
      <c r="E394">
        <f t="shared" si="34"/>
        <v>79.99999999983781</v>
      </c>
    </row>
    <row r="395" spans="1:5" ht="12.75">
      <c r="A395">
        <f t="shared" si="30"/>
        <v>389</v>
      </c>
      <c r="B395">
        <f t="shared" si="31"/>
        <v>-3.8632475061113166E-14</v>
      </c>
      <c r="C395">
        <f t="shared" si="32"/>
        <v>1.2941058555566975E-11</v>
      </c>
      <c r="D395">
        <f t="shared" si="33"/>
        <v>3.906172478416873E-13</v>
      </c>
      <c r="E395">
        <f t="shared" si="34"/>
        <v>79.99999999985076</v>
      </c>
    </row>
    <row r="396" spans="1:5" ht="12.75">
      <c r="A396">
        <f t="shared" si="30"/>
        <v>390</v>
      </c>
      <c r="B396">
        <f t="shared" si="31"/>
        <v>-3.5155552305635567E-14</v>
      </c>
      <c r="C396">
        <f t="shared" si="32"/>
        <v>1.1907644937781807E-11</v>
      </c>
      <c r="D396">
        <f t="shared" si="33"/>
        <v>3.554616955360517E-13</v>
      </c>
      <c r="E396">
        <f t="shared" si="34"/>
        <v>79.99999999986267</v>
      </c>
    </row>
    <row r="397" spans="1:5" ht="12.75">
      <c r="A397">
        <f t="shared" si="30"/>
        <v>391</v>
      </c>
      <c r="B397">
        <f t="shared" si="31"/>
        <v>-3.199155259814728E-14</v>
      </c>
      <c r="C397">
        <f t="shared" si="32"/>
        <v>1.0958330116047713E-11</v>
      </c>
      <c r="D397">
        <f t="shared" si="33"/>
        <v>3.2347014293790444E-13</v>
      </c>
      <c r="E397">
        <f t="shared" si="34"/>
        <v>79.99999999987362</v>
      </c>
    </row>
    <row r="398" spans="1:5" ht="12.75">
      <c r="A398">
        <f t="shared" si="30"/>
        <v>392</v>
      </c>
      <c r="B398">
        <f t="shared" si="31"/>
        <v>-2.9112312864329854E-14</v>
      </c>
      <c r="C398">
        <f t="shared" si="32"/>
        <v>1.0084257340011533E-11</v>
      </c>
      <c r="D398">
        <f t="shared" si="33"/>
        <v>2.943578300735746E-13</v>
      </c>
      <c r="E398">
        <f t="shared" si="34"/>
        <v>79.99999999988371</v>
      </c>
    </row>
    <row r="399" spans="1:5" ht="12.75">
      <c r="A399">
        <f t="shared" si="30"/>
        <v>393</v>
      </c>
      <c r="B399">
        <f t="shared" si="31"/>
        <v>-2.6492204706553424E-14</v>
      </c>
      <c r="C399">
        <f t="shared" si="32"/>
        <v>9.27923214153326E-12</v>
      </c>
      <c r="D399">
        <f t="shared" si="33"/>
        <v>2.678656253670212E-13</v>
      </c>
      <c r="E399">
        <f t="shared" si="34"/>
        <v>79.99999999989299</v>
      </c>
    </row>
    <row r="400" spans="1:5" ht="12.75">
      <c r="A400">
        <f t="shared" si="30"/>
        <v>394</v>
      </c>
      <c r="B400">
        <f t="shared" si="31"/>
        <v>-2.4107906282974724E-14</v>
      </c>
      <c r="C400">
        <f t="shared" si="32"/>
        <v>8.538834359040475E-12</v>
      </c>
      <c r="D400">
        <f t="shared" si="33"/>
        <v>2.437577190840465E-13</v>
      </c>
      <c r="E400">
        <f t="shared" si="34"/>
        <v>79.99999999990153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0"/>
  <sheetViews>
    <sheetView zoomScalePageLayoutView="0" workbookViewId="0" topLeftCell="A1">
      <selection activeCell="C8" sqref="C8"/>
    </sheetView>
  </sheetViews>
  <sheetFormatPr defaultColWidth="9.140625" defaultRowHeight="12.75"/>
  <cols>
    <col min="2" max="3" width="10.57421875" style="0" bestFit="1" customWidth="1"/>
    <col min="4" max="4" width="11.57421875" style="0" bestFit="1" customWidth="1"/>
    <col min="5" max="5" width="10.57421875" style="0" bestFit="1" customWidth="1"/>
    <col min="6" max="7" width="11.57421875" style="0" bestFit="1" customWidth="1"/>
  </cols>
  <sheetData>
    <row r="1" spans="1:7" ht="12.75">
      <c r="A1" s="16" t="s">
        <v>31</v>
      </c>
      <c r="B1" s="16">
        <v>10</v>
      </c>
      <c r="C1" s="16" t="s">
        <v>18</v>
      </c>
      <c r="D1" s="16">
        <v>0.08</v>
      </c>
      <c r="E1" s="16" t="s">
        <v>35</v>
      </c>
      <c r="F1" s="16">
        <v>0.09</v>
      </c>
      <c r="G1" s="16"/>
    </row>
    <row r="2" spans="1:7" ht="12.75">
      <c r="A2" s="16" t="s">
        <v>32</v>
      </c>
      <c r="B2" s="16">
        <v>8</v>
      </c>
      <c r="C2" s="16" t="s">
        <v>34</v>
      </c>
      <c r="D2" s="16">
        <v>0.04</v>
      </c>
      <c r="E2" s="16" t="s">
        <v>36</v>
      </c>
      <c r="F2" s="16">
        <v>0.05</v>
      </c>
      <c r="G2" s="16"/>
    </row>
    <row r="3" spans="1:7" ht="12.75">
      <c r="A3" s="16" t="s">
        <v>33</v>
      </c>
      <c r="B3" s="16">
        <v>8</v>
      </c>
      <c r="C3" s="16" t="s">
        <v>19</v>
      </c>
      <c r="D3" s="16">
        <v>0.05</v>
      </c>
      <c r="E3" s="16" t="s">
        <v>39</v>
      </c>
      <c r="F3" s="16">
        <v>0.002</v>
      </c>
      <c r="G3" s="16"/>
    </row>
    <row r="4" spans="1:7" ht="12.75">
      <c r="A4" s="16" t="s">
        <v>10</v>
      </c>
      <c r="B4" s="16">
        <v>1</v>
      </c>
      <c r="C4" s="16" t="s">
        <v>20</v>
      </c>
      <c r="D4" s="16">
        <v>0.05</v>
      </c>
      <c r="E4" s="16" t="s">
        <v>40</v>
      </c>
      <c r="F4" s="16">
        <v>0.002</v>
      </c>
      <c r="G4" s="16"/>
    </row>
    <row r="5" spans="1:7" ht="12.75">
      <c r="A5" s="16"/>
      <c r="B5" s="16"/>
      <c r="C5" s="16"/>
      <c r="D5" s="16"/>
      <c r="E5" s="16"/>
      <c r="F5" s="16"/>
      <c r="G5" s="16"/>
    </row>
    <row r="6" spans="1:7" ht="12.75">
      <c r="A6" s="16" t="s">
        <v>12</v>
      </c>
      <c r="B6" s="16" t="s">
        <v>41</v>
      </c>
      <c r="C6" s="16" t="s">
        <v>42</v>
      </c>
      <c r="D6" s="16" t="s">
        <v>37</v>
      </c>
      <c r="E6" s="16" t="s">
        <v>38</v>
      </c>
      <c r="F6" s="16" t="s">
        <v>32</v>
      </c>
      <c r="G6" s="16" t="s">
        <v>33</v>
      </c>
    </row>
    <row r="7" spans="1:7" ht="12.75">
      <c r="A7" s="5">
        <v>1</v>
      </c>
      <c r="B7" s="5"/>
      <c r="C7" s="5"/>
      <c r="D7" s="5"/>
      <c r="E7" s="5"/>
      <c r="F7" s="5">
        <f>Q1_COOP</f>
        <v>8</v>
      </c>
      <c r="G7" s="5">
        <f>Q2_COOP</f>
        <v>8</v>
      </c>
    </row>
    <row r="8" spans="1:7" ht="12.75">
      <c r="A8" s="5">
        <f>A7+DT_COOP</f>
        <v>2</v>
      </c>
      <c r="B8" s="11">
        <f>I_COOP/(1+K1_COOP*F7*G7-K7_COOP*F7*G7-K3_COOP*F7)</f>
        <v>1.78826895565093</v>
      </c>
      <c r="C8" s="11">
        <f>IF(B8&lt;0,0,B8)</f>
        <v>1.78826895565093</v>
      </c>
      <c r="D8" s="11">
        <f>K5_COOP*C8*F7*G7-K7_COOP*F7*G7-K3_COOP*F7</f>
        <v>9.772429184549356</v>
      </c>
      <c r="E8" s="11">
        <f>K6_COOP*C8*F7*G7-K8_COOP*F7*G7-K4_COOP*G7</f>
        <v>5.194460658082976</v>
      </c>
      <c r="F8" s="11">
        <f>F7+D8*DT_COOP</f>
        <v>17.772429184549356</v>
      </c>
      <c r="G8" s="11">
        <f>G7+E8*DT_COOP</f>
        <v>13.194460658082976</v>
      </c>
    </row>
    <row r="9" spans="1:7" ht="12.75">
      <c r="A9" s="5">
        <f aca="true" t="shared" si="0" ref="A9:A22">A8+DT_COOP</f>
        <v>3</v>
      </c>
      <c r="B9" s="11">
        <f aca="true" t="shared" si="1" ref="B9:B22">I_COOP/(1+K1_COOP*F8*G8-K7_COOP*F8*G8-K3_COOP*F8)</f>
        <v>0.5434135025378573</v>
      </c>
      <c r="C9" s="11">
        <f aca="true" t="shared" si="2" ref="C9:C72">IF(B9&lt;0,0,B9)</f>
        <v>0.5434135025378573</v>
      </c>
      <c r="D9" s="11">
        <f aca="true" t="shared" si="3" ref="D9:D22">K5_COOP*C9*F8*G8-K7_COOP*F8*G8-K3_COOP*F8</f>
        <v>10.111008763560376</v>
      </c>
      <c r="E9" s="11">
        <f aca="true" t="shared" si="4" ref="E9:E22">K6_COOP*C9*F8*G8-K8_COOP*F8*G8-K4_COOP*G8</f>
        <v>5.2427403196010065</v>
      </c>
      <c r="F9" s="11">
        <f aca="true" t="shared" si="5" ref="F9:F22">F8+D9*DT_COOP</f>
        <v>27.88343794810973</v>
      </c>
      <c r="G9" s="11">
        <f aca="true" t="shared" si="6" ref="G9:G22">G8+E9*DT_COOP</f>
        <v>18.437200977683982</v>
      </c>
    </row>
    <row r="10" spans="1:7" ht="12.75">
      <c r="A10" s="5">
        <f t="shared" si="0"/>
        <v>4</v>
      </c>
      <c r="B10" s="11">
        <f t="shared" si="1"/>
        <v>0.2518571508345324</v>
      </c>
      <c r="C10" s="11">
        <f t="shared" si="2"/>
        <v>0.2518571508345324</v>
      </c>
      <c r="D10" s="11">
        <f t="shared" si="3"/>
        <v>9.230652631897877</v>
      </c>
      <c r="E10" s="11">
        <f t="shared" si="4"/>
        <v>4.523849090152711</v>
      </c>
      <c r="F10" s="11">
        <f t="shared" si="5"/>
        <v>37.114090580007606</v>
      </c>
      <c r="G10" s="11">
        <f t="shared" si="6"/>
        <v>22.961050067836695</v>
      </c>
    </row>
    <row r="11" spans="1:7" ht="12.75">
      <c r="A11">
        <f t="shared" si="0"/>
        <v>5</v>
      </c>
      <c r="B11">
        <f t="shared" si="1"/>
        <v>0.15240599260002075</v>
      </c>
      <c r="C11">
        <f t="shared" si="2"/>
        <v>0.15240599260002075</v>
      </c>
      <c r="D11">
        <f t="shared" si="3"/>
        <v>8.128878292456942</v>
      </c>
      <c r="E11">
        <f t="shared" si="4"/>
        <v>3.641445960057986</v>
      </c>
      <c r="F11">
        <f t="shared" si="5"/>
        <v>45.242968872464544</v>
      </c>
      <c r="G11">
        <f t="shared" si="6"/>
        <v>26.60249602789468</v>
      </c>
    </row>
    <row r="12" spans="1:7" ht="12.75">
      <c r="A12">
        <f t="shared" si="0"/>
        <v>6</v>
      </c>
      <c r="B12">
        <f t="shared" si="1"/>
        <v>0.10797180481158834</v>
      </c>
      <c r="C12">
        <f t="shared" si="2"/>
        <v>0.10797180481158834</v>
      </c>
      <c r="D12">
        <f t="shared" si="3"/>
        <v>7.026403347780976</v>
      </c>
      <c r="E12">
        <f t="shared" si="4"/>
        <v>2.760336505189911</v>
      </c>
      <c r="F12">
        <f t="shared" si="5"/>
        <v>52.26937222024552</v>
      </c>
      <c r="G12">
        <f t="shared" si="6"/>
        <v>29.362832533084593</v>
      </c>
    </row>
    <row r="13" spans="1:7" ht="12.75">
      <c r="A13">
        <f t="shared" si="0"/>
        <v>7</v>
      </c>
      <c r="B13">
        <f t="shared" si="1"/>
        <v>0.08467463344238796</v>
      </c>
      <c r="C13">
        <f t="shared" si="2"/>
        <v>0.08467463344238796</v>
      </c>
      <c r="D13">
        <f t="shared" si="3"/>
        <v>6.013077584926037</v>
      </c>
      <c r="E13">
        <f t="shared" si="4"/>
        <v>1.9601379727670272</v>
      </c>
      <c r="F13">
        <f t="shared" si="5"/>
        <v>58.28244980517156</v>
      </c>
      <c r="G13">
        <f t="shared" si="6"/>
        <v>31.322970505851618</v>
      </c>
    </row>
    <row r="14" spans="1:7" ht="12.75">
      <c r="A14">
        <f t="shared" si="0"/>
        <v>8</v>
      </c>
      <c r="B14">
        <f t="shared" si="1"/>
        <v>0.0711839654775117</v>
      </c>
      <c r="C14">
        <f t="shared" si="2"/>
        <v>0.0711839654775117</v>
      </c>
      <c r="D14">
        <f t="shared" si="3"/>
        <v>5.130397246382504</v>
      </c>
      <c r="E14">
        <f t="shared" si="4"/>
        <v>1.2802918117247617</v>
      </c>
      <c r="F14">
        <f t="shared" si="5"/>
        <v>63.41284705155407</v>
      </c>
      <c r="G14">
        <f t="shared" si="6"/>
        <v>32.60326231757638</v>
      </c>
    </row>
    <row r="15" spans="1:7" ht="12.75">
      <c r="A15">
        <f t="shared" si="0"/>
        <v>9</v>
      </c>
      <c r="B15">
        <f t="shared" si="1"/>
        <v>0.06285683779197965</v>
      </c>
      <c r="C15">
        <f t="shared" si="2"/>
        <v>0.06285683779197965</v>
      </c>
      <c r="D15">
        <f t="shared" si="3"/>
        <v>4.3903182519627055</v>
      </c>
      <c r="E15">
        <f t="shared" si="4"/>
        <v>0.7326232762203713</v>
      </c>
      <c r="F15">
        <f t="shared" si="5"/>
        <v>67.80316530351678</v>
      </c>
      <c r="G15">
        <f t="shared" si="6"/>
        <v>33.33588559379675</v>
      </c>
    </row>
    <row r="16" spans="1:7" ht="12.75">
      <c r="A16">
        <f t="shared" si="0"/>
        <v>10</v>
      </c>
      <c r="B16">
        <f t="shared" si="1"/>
        <v>0.05750048732882297</v>
      </c>
      <c r="C16">
        <f t="shared" si="2"/>
        <v>0.05750048732882297</v>
      </c>
      <c r="D16">
        <f t="shared" si="3"/>
        <v>3.786325302345002</v>
      </c>
      <c r="E16">
        <f t="shared" si="4"/>
        <v>0.31100453652811844</v>
      </c>
      <c r="F16">
        <f t="shared" si="5"/>
        <v>71.58949060586178</v>
      </c>
      <c r="G16">
        <f t="shared" si="6"/>
        <v>33.64689013032487</v>
      </c>
    </row>
    <row r="17" spans="1:7" ht="12.75">
      <c r="A17">
        <f t="shared" si="0"/>
        <v>11</v>
      </c>
      <c r="B17">
        <f t="shared" si="1"/>
        <v>0.05396534785368011</v>
      </c>
      <c r="C17">
        <f t="shared" si="2"/>
        <v>0.05396534785368011</v>
      </c>
      <c r="D17">
        <f t="shared" si="3"/>
        <v>3.302077527950708</v>
      </c>
      <c r="E17">
        <f t="shared" si="4"/>
        <v>-0.0003833407375601894</v>
      </c>
      <c r="F17">
        <f t="shared" si="5"/>
        <v>74.8915681338125</v>
      </c>
      <c r="G17">
        <f t="shared" si="6"/>
        <v>33.646506789587306</v>
      </c>
    </row>
    <row r="18" spans="1:7" ht="12.75">
      <c r="A18">
        <f t="shared" si="0"/>
        <v>12</v>
      </c>
      <c r="B18">
        <f t="shared" si="1"/>
        <v>0.05159881116099304</v>
      </c>
      <c r="C18">
        <f t="shared" si="2"/>
        <v>0.05159881116099304</v>
      </c>
      <c r="D18">
        <f t="shared" si="3"/>
        <v>2.9176080314420147</v>
      </c>
      <c r="E18">
        <f t="shared" si="4"/>
        <v>-0.2209681233587093</v>
      </c>
      <c r="F18">
        <f t="shared" si="5"/>
        <v>77.80917616525451</v>
      </c>
      <c r="G18">
        <f t="shared" si="6"/>
        <v>33.4255386662286</v>
      </c>
    </row>
    <row r="19" spans="1:7" ht="12.75">
      <c r="A19">
        <f t="shared" si="0"/>
        <v>13</v>
      </c>
      <c r="B19">
        <f t="shared" si="1"/>
        <v>0.05000674989643213</v>
      </c>
      <c r="C19">
        <f t="shared" si="2"/>
        <v>0.05000674989643213</v>
      </c>
      <c r="D19">
        <f t="shared" si="3"/>
        <v>2.613155228020676</v>
      </c>
      <c r="E19">
        <f t="shared" si="4"/>
        <v>-0.3699923589309686</v>
      </c>
      <c r="F19">
        <f t="shared" si="5"/>
        <v>80.42233139327519</v>
      </c>
      <c r="G19">
        <f t="shared" si="6"/>
        <v>33.055546307297625</v>
      </c>
    </row>
    <row r="20" spans="1:7" ht="12.75">
      <c r="A20">
        <f t="shared" si="0"/>
        <v>14</v>
      </c>
      <c r="B20">
        <f t="shared" si="1"/>
        <v>0.04893938486997318</v>
      </c>
      <c r="C20">
        <f t="shared" si="2"/>
        <v>0.04893938486997318</v>
      </c>
      <c r="D20">
        <f t="shared" si="3"/>
        <v>2.371134754244321</v>
      </c>
      <c r="E20">
        <f t="shared" si="4"/>
        <v>-0.4645524460926076</v>
      </c>
      <c r="F20">
        <f t="shared" si="5"/>
        <v>82.79346614751951</v>
      </c>
      <c r="G20">
        <f t="shared" si="6"/>
        <v>32.59099386120502</v>
      </c>
    </row>
    <row r="21" spans="1:7" ht="12.75">
      <c r="A21">
        <f t="shared" si="0"/>
        <v>15</v>
      </c>
      <c r="B21">
        <f t="shared" si="1"/>
        <v>0.04823242819226644</v>
      </c>
      <c r="C21">
        <f t="shared" si="2"/>
        <v>0.04823242819226644</v>
      </c>
      <c r="D21">
        <f t="shared" si="3"/>
        <v>2.1768771533296967</v>
      </c>
      <c r="E21">
        <f t="shared" si="4"/>
        <v>-0.5188628566341607</v>
      </c>
      <c r="F21">
        <f t="shared" si="5"/>
        <v>84.97034330084921</v>
      </c>
      <c r="G21">
        <f t="shared" si="6"/>
        <v>32.07213100457086</v>
      </c>
    </row>
    <row r="22" spans="1:7" ht="12.75">
      <c r="A22">
        <f t="shared" si="0"/>
        <v>16</v>
      </c>
      <c r="B22">
        <f t="shared" si="1"/>
        <v>0.04777476573262234</v>
      </c>
      <c r="C22">
        <f t="shared" si="2"/>
        <v>0.04777476573262234</v>
      </c>
      <c r="D22">
        <f t="shared" si="3"/>
        <v>2.0186580403438077</v>
      </c>
      <c r="E22">
        <f t="shared" si="4"/>
        <v>-0.5442247533234572</v>
      </c>
      <c r="F22">
        <f t="shared" si="5"/>
        <v>86.98900134119302</v>
      </c>
      <c r="G22">
        <f t="shared" si="6"/>
        <v>31.527906251247405</v>
      </c>
    </row>
    <row r="23" spans="1:7" ht="12.75">
      <c r="A23">
        <f aca="true" t="shared" si="7" ref="A23:A86">A22+DT_COOP</f>
        <v>17</v>
      </c>
      <c r="B23">
        <f aca="true" t="shared" si="8" ref="B23:B86">I_COOP/(1+K1_COOP*F22*G22-K7_COOP*F22*G22-K3_COOP*F22)</f>
        <v>0.04748972312818916</v>
      </c>
      <c r="C23">
        <f t="shared" si="2"/>
        <v>0.04748972312818916</v>
      </c>
      <c r="D23">
        <f aca="true" t="shared" si="9" ref="D23:D86">K5_COOP*C23*F22*G22-K7_COOP*F22*G22-K3_COOP*F22</f>
        <v>1.887385224186608</v>
      </c>
      <c r="E23">
        <f aca="true" t="shared" si="10" ref="E23:E86">K6_COOP*C23*F22*G22-K8_COOP*F22*G22-K4_COOP*G22</f>
        <v>-0.5493366655809071</v>
      </c>
      <c r="F23">
        <f aca="true" t="shared" si="11" ref="F23:F86">F22+D23*DT_COOP</f>
        <v>88.87638656537962</v>
      </c>
      <c r="G23">
        <f aca="true" t="shared" si="12" ref="G23:G86">G22+E23*DT_COOP</f>
        <v>30.9785695856665</v>
      </c>
    </row>
    <row r="24" spans="1:7" ht="12.75">
      <c r="A24">
        <f t="shared" si="7"/>
        <v>18</v>
      </c>
      <c r="B24">
        <f t="shared" si="8"/>
        <v>0.04732367575221314</v>
      </c>
      <c r="C24">
        <f t="shared" si="2"/>
        <v>0.04732367575221314</v>
      </c>
      <c r="D24">
        <f t="shared" si="9"/>
        <v>1.7761627001471467</v>
      </c>
      <c r="E24">
        <f t="shared" si="10"/>
        <v>-0.540728086374993</v>
      </c>
      <c r="F24">
        <f t="shared" si="11"/>
        <v>90.65254926552677</v>
      </c>
      <c r="G24">
        <f t="shared" si="12"/>
        <v>30.437841499291505</v>
      </c>
    </row>
    <row r="25" spans="1:7" ht="12.75">
      <c r="A25">
        <f t="shared" si="7"/>
        <v>19</v>
      </c>
      <c r="B25">
        <f t="shared" si="8"/>
        <v>0.04723882662952863</v>
      </c>
      <c r="C25">
        <f t="shared" si="2"/>
        <v>0.04723882662952863</v>
      </c>
      <c r="D25">
        <f t="shared" si="9"/>
        <v>1.6798488111040504</v>
      </c>
      <c r="E25">
        <f t="shared" si="10"/>
        <v>-0.523198967909531</v>
      </c>
      <c r="F25">
        <f t="shared" si="11"/>
        <v>92.33239807663082</v>
      </c>
      <c r="G25">
        <f t="shared" si="12"/>
        <v>29.914642531381972</v>
      </c>
    </row>
    <row r="26" spans="1:7" ht="12.75">
      <c r="A26">
        <f t="shared" si="7"/>
        <v>20</v>
      </c>
      <c r="B26">
        <f t="shared" si="8"/>
        <v>0.04720845693556581</v>
      </c>
      <c r="C26">
        <f t="shared" si="2"/>
        <v>0.04720845693556581</v>
      </c>
      <c r="D26">
        <f t="shared" si="9"/>
        <v>1.5946622445542769</v>
      </c>
      <c r="E26">
        <f t="shared" si="10"/>
        <v>-0.5002115397126827</v>
      </c>
      <c r="F26">
        <f t="shared" si="11"/>
        <v>93.9270603211851</v>
      </c>
      <c r="G26">
        <f t="shared" si="12"/>
        <v>29.41443099166929</v>
      </c>
    </row>
    <row r="27" spans="1:7" ht="12.75">
      <c r="A27">
        <f t="shared" si="7"/>
        <v>21</v>
      </c>
      <c r="B27">
        <f t="shared" si="8"/>
        <v>0.047213705002287734</v>
      </c>
      <c r="C27">
        <f t="shared" si="2"/>
        <v>0.047213705002287734</v>
      </c>
      <c r="D27">
        <f t="shared" si="9"/>
        <v>1.517853978364112</v>
      </c>
      <c r="E27">
        <f t="shared" si="10"/>
        <v>-0.4742163607419114</v>
      </c>
      <c r="F27">
        <f t="shared" si="11"/>
        <v>95.44491429954921</v>
      </c>
      <c r="G27">
        <f t="shared" si="12"/>
        <v>28.940214630927375</v>
      </c>
    </row>
    <row r="28" spans="1:7" ht="12.75">
      <c r="A28">
        <f t="shared" si="7"/>
        <v>22</v>
      </c>
      <c r="B28">
        <f t="shared" si="8"/>
        <v>0.04724132709230636</v>
      </c>
      <c r="C28">
        <f t="shared" si="2"/>
        <v>0.04724132709230636</v>
      </c>
      <c r="D28">
        <f t="shared" si="9"/>
        <v>1.447445397996538</v>
      </c>
      <c r="E28">
        <f t="shared" si="10"/>
        <v>-0.44691238456918914</v>
      </c>
      <c r="F28">
        <f t="shared" si="11"/>
        <v>96.89235969754574</v>
      </c>
      <c r="G28">
        <f t="shared" si="12"/>
        <v>28.493302246358187</v>
      </c>
    </row>
    <row r="29" spans="1:7" ht="12.75">
      <c r="A29">
        <f t="shared" si="7"/>
        <v>23</v>
      </c>
      <c r="B29">
        <f t="shared" si="8"/>
        <v>0.04728211109567584</v>
      </c>
      <c r="C29">
        <f t="shared" si="2"/>
        <v>0.04728211109567584</v>
      </c>
      <c r="D29">
        <f t="shared" si="9"/>
        <v>1.3820250362281223</v>
      </c>
      <c r="E29">
        <f t="shared" si="10"/>
        <v>-0.41944858079270353</v>
      </c>
      <c r="F29">
        <f t="shared" si="11"/>
        <v>98.27438473377387</v>
      </c>
      <c r="G29">
        <f t="shared" si="12"/>
        <v>28.073853665565483</v>
      </c>
    </row>
    <row r="30" spans="1:7" ht="12.75">
      <c r="A30">
        <f t="shared" si="7"/>
        <v>24</v>
      </c>
      <c r="B30">
        <f t="shared" si="8"/>
        <v>0.047329737822081996</v>
      </c>
      <c r="C30">
        <f t="shared" si="2"/>
        <v>0.047329737822081996</v>
      </c>
      <c r="D30">
        <f t="shared" si="9"/>
        <v>1.3205939542651528</v>
      </c>
      <c r="E30">
        <f t="shared" si="10"/>
        <v>-0.39257708482787024</v>
      </c>
      <c r="F30">
        <f t="shared" si="11"/>
        <v>99.59497868803902</v>
      </c>
      <c r="G30">
        <f t="shared" si="12"/>
        <v>27.681276580737613</v>
      </c>
    </row>
    <row r="31" spans="1:7" ht="12.75">
      <c r="A31">
        <f t="shared" si="7"/>
        <v>25</v>
      </c>
      <c r="B31">
        <f t="shared" si="8"/>
        <v>0.04737995688329452</v>
      </c>
      <c r="C31">
        <f t="shared" si="2"/>
        <v>0.04737995688329452</v>
      </c>
      <c r="D31">
        <f t="shared" si="9"/>
        <v>1.2624499167327672</v>
      </c>
      <c r="E31">
        <f t="shared" si="10"/>
        <v>-0.36676771273206077</v>
      </c>
      <c r="F31">
        <f t="shared" si="11"/>
        <v>100.85742860477178</v>
      </c>
      <c r="G31">
        <f t="shared" si="12"/>
        <v>27.314508868005554</v>
      </c>
    </row>
    <row r="32" spans="1:7" ht="12.75">
      <c r="A32">
        <f t="shared" si="7"/>
        <v>26</v>
      </c>
      <c r="B32">
        <f t="shared" si="8"/>
        <v>0.04742998794778769</v>
      </c>
      <c r="C32">
        <f t="shared" si="2"/>
        <v>0.04742998794778769</v>
      </c>
      <c r="D32">
        <f t="shared" si="9"/>
        <v>1.2071017097151726</v>
      </c>
      <c r="E32">
        <f t="shared" si="10"/>
        <v>-0.3422924794519888</v>
      </c>
      <c r="F32">
        <f t="shared" si="11"/>
        <v>102.06453031448696</v>
      </c>
      <c r="G32">
        <f t="shared" si="12"/>
        <v>26.972216388553566</v>
      </c>
    </row>
    <row r="33" spans="1:7" ht="12.75">
      <c r="A33">
        <f t="shared" si="7"/>
        <v>27</v>
      </c>
      <c r="B33">
        <f t="shared" si="8"/>
        <v>0.0474780856194445</v>
      </c>
      <c r="C33">
        <f t="shared" si="2"/>
        <v>0.0474780856194445</v>
      </c>
      <c r="D33">
        <f t="shared" si="9"/>
        <v>1.1542064511405679</v>
      </c>
      <c r="E33">
        <f t="shared" si="10"/>
        <v>-0.31928725760355015</v>
      </c>
      <c r="F33">
        <f t="shared" si="11"/>
        <v>103.21873676562753</v>
      </c>
      <c r="G33">
        <f t="shared" si="12"/>
        <v>26.652929130950014</v>
      </c>
    </row>
    <row r="34" spans="1:7" ht="12.75">
      <c r="A34">
        <f t="shared" si="7"/>
        <v>28</v>
      </c>
      <c r="B34">
        <f t="shared" si="8"/>
        <v>0.04752322407797622</v>
      </c>
      <c r="C34">
        <f t="shared" si="2"/>
        <v>0.04752322407797622</v>
      </c>
      <c r="D34">
        <f t="shared" si="9"/>
        <v>1.1035241948022732</v>
      </c>
      <c r="E34">
        <f t="shared" si="10"/>
        <v>-0.29779626127921155</v>
      </c>
      <c r="F34">
        <f t="shared" si="11"/>
        <v>104.3222609604298</v>
      </c>
      <c r="G34">
        <f t="shared" si="12"/>
        <v>26.355132869670804</v>
      </c>
    </row>
    <row r="35" spans="1:7" ht="12.75">
      <c r="A35">
        <f t="shared" si="7"/>
        <v>29</v>
      </c>
      <c r="B35">
        <f t="shared" si="8"/>
        <v>0.04756486970033713</v>
      </c>
      <c r="C35">
        <f t="shared" si="2"/>
        <v>0.04756486970033713</v>
      </c>
      <c r="D35">
        <f t="shared" si="9"/>
        <v>1.0548853939611194</v>
      </c>
      <c r="E35">
        <f t="shared" si="10"/>
        <v>-0.27780377471684403</v>
      </c>
      <c r="F35">
        <f t="shared" si="11"/>
        <v>105.37714635439092</v>
      </c>
      <c r="G35">
        <f t="shared" si="12"/>
        <v>26.07732909495396</v>
      </c>
    </row>
    <row r="36" spans="1:7" ht="12.75">
      <c r="A36">
        <f t="shared" si="7"/>
        <v>30</v>
      </c>
      <c r="B36">
        <f t="shared" si="8"/>
        <v>0.04760281832246817</v>
      </c>
      <c r="C36">
        <f t="shared" si="2"/>
        <v>0.04760281832246817</v>
      </c>
      <c r="D36">
        <f t="shared" si="9"/>
        <v>1.0081678323776861</v>
      </c>
      <c r="E36">
        <f t="shared" si="10"/>
        <v>-0.2592565043119721</v>
      </c>
      <c r="F36">
        <f t="shared" si="11"/>
        <v>106.3853141867686</v>
      </c>
      <c r="G36">
        <f t="shared" si="12"/>
        <v>25.81807259064199</v>
      </c>
    </row>
    <row r="37" spans="1:7" ht="12.75">
      <c r="A37">
        <f t="shared" si="7"/>
        <v>31</v>
      </c>
      <c r="B37">
        <f t="shared" si="8"/>
        <v>0.047637079863832976</v>
      </c>
      <c r="C37">
        <f t="shared" si="2"/>
        <v>0.047637079863832976</v>
      </c>
      <c r="D37">
        <f t="shared" si="9"/>
        <v>0.9632804608673116</v>
      </c>
      <c r="E37">
        <f t="shared" si="10"/>
        <v>-0.24207910319757264</v>
      </c>
      <c r="F37">
        <f t="shared" si="11"/>
        <v>107.3485946476359</v>
      </c>
      <c r="G37">
        <f t="shared" si="12"/>
        <v>25.575993487444418</v>
      </c>
    </row>
    <row r="38" spans="1:7" ht="12.75">
      <c r="A38">
        <f t="shared" si="7"/>
        <v>32</v>
      </c>
      <c r="B38">
        <f t="shared" si="8"/>
        <v>0.04766779748462166</v>
      </c>
      <c r="C38">
        <f t="shared" si="2"/>
        <v>0.04766779748462166</v>
      </c>
      <c r="D38">
        <f t="shared" si="9"/>
        <v>0.9201522247506624</v>
      </c>
      <c r="E38">
        <f t="shared" si="10"/>
        <v>-0.22618477160463035</v>
      </c>
      <c r="F38">
        <f t="shared" si="11"/>
        <v>108.26874687238657</v>
      </c>
      <c r="G38">
        <f t="shared" si="12"/>
        <v>25.34980871583979</v>
      </c>
    </row>
    <row r="39" spans="1:7" ht="12.75">
      <c r="A39">
        <f t="shared" si="7"/>
        <v>33</v>
      </c>
      <c r="B39">
        <f t="shared" si="8"/>
        <v>0.04769519175268814</v>
      </c>
      <c r="C39">
        <f t="shared" si="2"/>
        <v>0.04769519175268814</v>
      </c>
      <c r="D39">
        <f t="shared" si="9"/>
        <v>0.8787244644422403</v>
      </c>
      <c r="E39">
        <f t="shared" si="10"/>
        <v>-0.21148234075216443</v>
      </c>
      <c r="F39">
        <f t="shared" si="11"/>
        <v>109.14747133682881</v>
      </c>
      <c r="G39">
        <f t="shared" si="12"/>
        <v>25.138326375087622</v>
      </c>
    </row>
    <row r="40" spans="1:7" ht="12.75">
      <c r="A40">
        <f t="shared" si="7"/>
        <v>34</v>
      </c>
      <c r="B40">
        <f t="shared" si="8"/>
        <v>0.04771952277473387</v>
      </c>
      <c r="C40">
        <f t="shared" si="2"/>
        <v>0.04771952277473387</v>
      </c>
      <c r="D40">
        <f t="shared" si="9"/>
        <v>0.8389458483183256</v>
      </c>
      <c r="E40">
        <f t="shared" si="10"/>
        <v>-0.19788087253737507</v>
      </c>
      <c r="F40">
        <f t="shared" si="11"/>
        <v>109.98641718514715</v>
      </c>
      <c r="G40">
        <f t="shared" si="12"/>
        <v>24.940445502550247</v>
      </c>
    </row>
    <row r="41" spans="1:7" ht="12.75">
      <c r="A41">
        <f t="shared" si="7"/>
        <v>35</v>
      </c>
      <c r="B41">
        <f t="shared" si="8"/>
        <v>0.04774106510639829</v>
      </c>
      <c r="C41">
        <f t="shared" si="2"/>
        <v>0.04774106510639829</v>
      </c>
      <c r="D41">
        <f t="shared" si="9"/>
        <v>0.8007690801000145</v>
      </c>
      <c r="E41">
        <f t="shared" si="10"/>
        <v>-0.18529252555289966</v>
      </c>
      <c r="F41">
        <f t="shared" si="11"/>
        <v>110.78718626524716</v>
      </c>
      <c r="G41">
        <f t="shared" si="12"/>
        <v>24.755152976997348</v>
      </c>
    </row>
    <row r="42" spans="1:7" ht="12.75">
      <c r="A42">
        <f t="shared" si="7"/>
        <v>36</v>
      </c>
      <c r="B42">
        <f t="shared" si="8"/>
        <v>0.04776009165053152</v>
      </c>
      <c r="C42">
        <f t="shared" si="2"/>
        <v>0.04776009165053152</v>
      </c>
      <c r="D42">
        <f t="shared" si="9"/>
        <v>0.7641488337739482</v>
      </c>
      <c r="E42">
        <f t="shared" si="10"/>
        <v>-0.17363422839617915</v>
      </c>
      <c r="F42">
        <f t="shared" si="11"/>
        <v>111.5513350990211</v>
      </c>
      <c r="G42">
        <f t="shared" si="12"/>
        <v>24.58151874860117</v>
      </c>
    </row>
    <row r="43" spans="1:7" ht="12.75">
      <c r="A43">
        <f t="shared" si="7"/>
        <v>37</v>
      </c>
      <c r="B43">
        <f t="shared" si="8"/>
        <v>0.047776863794212365</v>
      </c>
      <c r="C43">
        <f t="shared" si="2"/>
        <v>0.047776863794212365</v>
      </c>
      <c r="D43">
        <f t="shared" si="9"/>
        <v>0.7290405247437999</v>
      </c>
      <c r="E43">
        <f t="shared" si="10"/>
        <v>-0.16282854663787538</v>
      </c>
      <c r="F43">
        <f t="shared" si="11"/>
        <v>112.2803756237649</v>
      </c>
      <c r="G43">
        <f t="shared" si="12"/>
        <v>24.418690201963294</v>
      </c>
    </row>
    <row r="44" spans="1:7" ht="12.75">
      <c r="A44">
        <f t="shared" si="7"/>
        <v>38</v>
      </c>
      <c r="B44">
        <f t="shared" si="8"/>
        <v>0.04779162580794232</v>
      </c>
      <c r="C44">
        <f t="shared" si="2"/>
        <v>0.04779162580794232</v>
      </c>
      <c r="D44">
        <f t="shared" si="9"/>
        <v>0.6953996399566806</v>
      </c>
      <c r="E44">
        <f t="shared" si="10"/>
        <v>-0.1528040166770146</v>
      </c>
      <c r="F44">
        <f t="shared" si="11"/>
        <v>112.97577526372157</v>
      </c>
      <c r="G44">
        <f t="shared" si="12"/>
        <v>24.26588618528628</v>
      </c>
    </row>
    <row r="45" spans="1:7" ht="12.75">
      <c r="A45">
        <f t="shared" si="7"/>
        <v>39</v>
      </c>
      <c r="B45">
        <f t="shared" si="8"/>
        <v>0.047804602099983044</v>
      </c>
      <c r="C45">
        <f t="shared" si="2"/>
        <v>0.047804602099983044</v>
      </c>
      <c r="D45">
        <f t="shared" si="9"/>
        <v>0.6631814326386944</v>
      </c>
      <c r="E45">
        <f t="shared" si="10"/>
        <v>-0.14349513757850474</v>
      </c>
      <c r="F45">
        <f t="shared" si="11"/>
        <v>113.63895669636027</v>
      </c>
      <c r="G45">
        <f t="shared" si="12"/>
        <v>24.122391047707776</v>
      </c>
    </row>
    <row r="46" spans="1:7" ht="12.75">
      <c r="A46">
        <f t="shared" si="7"/>
        <v>40</v>
      </c>
      <c r="B46">
        <f t="shared" si="8"/>
        <v>0.0478159963351495</v>
      </c>
      <c r="C46">
        <f t="shared" si="2"/>
        <v>0.0478159963351495</v>
      </c>
      <c r="D46">
        <f t="shared" si="9"/>
        <v>0.6323408470207426</v>
      </c>
      <c r="E46">
        <f t="shared" si="10"/>
        <v>-0.13484215285997503</v>
      </c>
      <c r="F46">
        <f t="shared" si="11"/>
        <v>114.27129754338101</v>
      </c>
      <c r="G46">
        <f t="shared" si="12"/>
        <v>23.9875488948478</v>
      </c>
    </row>
    <row r="47" spans="1:7" ht="12.75">
      <c r="A47">
        <f t="shared" si="7"/>
        <v>41</v>
      </c>
      <c r="B47">
        <f t="shared" si="8"/>
        <v>0.04782599172909674</v>
      </c>
      <c r="C47">
        <f t="shared" si="2"/>
        <v>0.04782599172909674</v>
      </c>
      <c r="D47">
        <f t="shared" si="9"/>
        <v>0.6028325811280535</v>
      </c>
      <c r="E47">
        <f t="shared" si="10"/>
        <v>-0.1267907119991567</v>
      </c>
      <c r="F47">
        <f t="shared" si="11"/>
        <v>114.87413012450907</v>
      </c>
      <c r="G47">
        <f t="shared" si="12"/>
        <v>23.860758182848645</v>
      </c>
    </row>
    <row r="48" spans="1:7" ht="12.75">
      <c r="A48">
        <f t="shared" si="7"/>
        <v>42</v>
      </c>
      <c r="B48">
        <f t="shared" si="8"/>
        <v>0.04783475204579076</v>
      </c>
      <c r="C48">
        <f t="shared" si="2"/>
        <v>0.04783475204579076</v>
      </c>
      <c r="D48">
        <f t="shared" si="9"/>
        <v>0.574611225930969</v>
      </c>
      <c r="E48">
        <f t="shared" si="10"/>
        <v>-0.11929147160308462</v>
      </c>
      <c r="F48">
        <f t="shared" si="11"/>
        <v>115.44874135044003</v>
      </c>
      <c r="G48">
        <f t="shared" si="12"/>
        <v>23.74146671124556</v>
      </c>
    </row>
    <row r="49" spans="1:7" ht="12.75">
      <c r="A49">
        <f t="shared" si="7"/>
        <v>43</v>
      </c>
      <c r="B49">
        <f t="shared" si="8"/>
        <v>0.04784242297989138</v>
      </c>
      <c r="C49">
        <f t="shared" si="2"/>
        <v>0.04784242297989138</v>
      </c>
      <c r="D49">
        <f t="shared" si="9"/>
        <v>0.5476314403353841</v>
      </c>
      <c r="E49">
        <f t="shared" si="10"/>
        <v>-0.11229967530965879</v>
      </c>
      <c r="F49">
        <f t="shared" si="11"/>
        <v>115.99637279077541</v>
      </c>
      <c r="G49">
        <f t="shared" si="12"/>
        <v>23.629167035935904</v>
      </c>
    </row>
    <row r="50" spans="1:7" ht="12.75">
      <c r="A50">
        <f t="shared" si="7"/>
        <v>44</v>
      </c>
      <c r="B50">
        <f t="shared" si="8"/>
        <v>0.0478491337141385</v>
      </c>
      <c r="C50">
        <f t="shared" si="2"/>
        <v>0.0478491337141385</v>
      </c>
      <c r="D50">
        <f t="shared" si="9"/>
        <v>0.5218481361665823</v>
      </c>
      <c r="E50">
        <f t="shared" si="10"/>
        <v>-0.10577473705908669</v>
      </c>
      <c r="F50">
        <f t="shared" si="11"/>
        <v>116.51822092694199</v>
      </c>
      <c r="G50">
        <f t="shared" si="12"/>
        <v>23.523392298876818</v>
      </c>
    </row>
    <row r="51" spans="1:7" ht="12.75">
      <c r="A51">
        <f t="shared" si="7"/>
        <v>45</v>
      </c>
      <c r="B51">
        <f t="shared" si="8"/>
        <v>0.04785499851717857</v>
      </c>
      <c r="C51">
        <f t="shared" si="2"/>
        <v>0.04785499851717857</v>
      </c>
      <c r="D51">
        <f t="shared" si="9"/>
        <v>0.49721665733610276</v>
      </c>
      <c r="E51">
        <f t="shared" si="10"/>
        <v>-0.09967984252575457</v>
      </c>
      <c r="F51">
        <f t="shared" si="11"/>
        <v>117.01543758427809</v>
      </c>
      <c r="G51">
        <f t="shared" si="12"/>
        <v>23.423712456351062</v>
      </c>
    </row>
    <row r="52" spans="1:7" ht="12.75">
      <c r="A52">
        <f t="shared" si="7"/>
        <v>46</v>
      </c>
      <c r="B52">
        <f t="shared" si="8"/>
        <v>0.04786011829897048</v>
      </c>
      <c r="C52">
        <f t="shared" si="2"/>
        <v>0.04786011829897048</v>
      </c>
      <c r="D52">
        <f t="shared" si="9"/>
        <v>0.47369294413791163</v>
      </c>
      <c r="E52">
        <f t="shared" si="10"/>
        <v>-0.09398157689163233</v>
      </c>
      <c r="F52">
        <f t="shared" si="11"/>
        <v>117.489130528416</v>
      </c>
      <c r="G52">
        <f t="shared" si="12"/>
        <v>23.32973087945943</v>
      </c>
    </row>
    <row r="53" spans="1:7" ht="12.75">
      <c r="A53">
        <f t="shared" si="7"/>
        <v>47</v>
      </c>
      <c r="B53">
        <f t="shared" si="8"/>
        <v>0.04786458207584384</v>
      </c>
      <c r="C53">
        <f t="shared" si="2"/>
        <v>0.04786458207584384</v>
      </c>
      <c r="D53">
        <f t="shared" si="9"/>
        <v>0.4512336780814863</v>
      </c>
      <c r="E53">
        <f t="shared" si="10"/>
        <v>-0.0886495827958127</v>
      </c>
      <c r="F53">
        <f t="shared" si="11"/>
        <v>117.94036420649749</v>
      </c>
      <c r="G53">
        <f t="shared" si="12"/>
        <v>23.241081296663616</v>
      </c>
    </row>
    <row r="54" spans="1:7" ht="12.75">
      <c r="A54">
        <f t="shared" si="7"/>
        <v>48</v>
      </c>
      <c r="B54">
        <f t="shared" si="8"/>
        <v>0.047868468320447534</v>
      </c>
      <c r="C54">
        <f t="shared" si="2"/>
        <v>0.047868468320447534</v>
      </c>
      <c r="D54">
        <f t="shared" si="9"/>
        <v>0.42979640554200493</v>
      </c>
      <c r="E54">
        <f t="shared" si="10"/>
        <v>-0.08365624951275819</v>
      </c>
      <c r="F54">
        <f t="shared" si="11"/>
        <v>118.3701606120395</v>
      </c>
      <c r="G54">
        <f t="shared" si="12"/>
        <v>23.15742504715086</v>
      </c>
    </row>
    <row r="55" spans="1:7" ht="12.75">
      <c r="A55">
        <f t="shared" si="7"/>
        <v>49</v>
      </c>
      <c r="B55">
        <f t="shared" si="8"/>
        <v>0.04787184618682075</v>
      </c>
      <c r="C55">
        <f t="shared" si="2"/>
        <v>0.04787184618682075</v>
      </c>
      <c r="D55">
        <f t="shared" si="9"/>
        <v>0.40933964029332337</v>
      </c>
      <c r="E55">
        <f t="shared" si="10"/>
        <v>-0.07897643269794319</v>
      </c>
      <c r="F55">
        <f t="shared" si="11"/>
        <v>118.77950025233282</v>
      </c>
      <c r="G55">
        <f t="shared" si="12"/>
        <v>23.078448614452917</v>
      </c>
    </row>
    <row r="56" spans="1:7" ht="12.75">
      <c r="A56">
        <f t="shared" si="7"/>
        <v>50</v>
      </c>
      <c r="B56">
        <f t="shared" si="8"/>
        <v>0.04787477661021066</v>
      </c>
      <c r="C56">
        <f t="shared" si="2"/>
        <v>0.04787477661021066</v>
      </c>
      <c r="D56">
        <f t="shared" si="9"/>
        <v>0.3898229460422904</v>
      </c>
      <c r="E56">
        <f t="shared" si="10"/>
        <v>-0.07458720304444921</v>
      </c>
      <c r="F56">
        <f t="shared" si="11"/>
        <v>119.16932319837511</v>
      </c>
      <c r="G56">
        <f t="shared" si="12"/>
        <v>23.00386141140847</v>
      </c>
    </row>
    <row r="57" spans="1:7" ht="12.75">
      <c r="A57">
        <f t="shared" si="7"/>
        <v>51</v>
      </c>
      <c r="B57">
        <f t="shared" si="8"/>
        <v>0.04787731328686513</v>
      </c>
      <c r="C57">
        <f t="shared" si="2"/>
        <v>0.04787731328686513</v>
      </c>
      <c r="D57">
        <f t="shared" si="9"/>
        <v>0.3712070006501129</v>
      </c>
      <c r="E57">
        <f t="shared" si="10"/>
        <v>-0.07046762167373144</v>
      </c>
      <c r="F57">
        <f t="shared" si="11"/>
        <v>119.54053019902523</v>
      </c>
      <c r="G57">
        <f t="shared" si="12"/>
        <v>22.933393789734737</v>
      </c>
    </row>
    <row r="58" spans="1:7" ht="12.75">
      <c r="A58">
        <f t="shared" si="7"/>
        <v>52</v>
      </c>
      <c r="B58">
        <f t="shared" si="8"/>
        <v>0.047879503542115724</v>
      </c>
      <c r="C58">
        <f t="shared" si="2"/>
        <v>0.047879503542115724</v>
      </c>
      <c r="D58">
        <f t="shared" si="9"/>
        <v>0.3534536439795257</v>
      </c>
      <c r="E58">
        <f t="shared" si="10"/>
        <v>-0.06659853987000797</v>
      </c>
      <c r="F58">
        <f t="shared" si="11"/>
        <v>119.89398384300475</v>
      </c>
      <c r="G58">
        <f t="shared" si="12"/>
        <v>22.86679524986473</v>
      </c>
    </row>
    <row r="59" spans="1:7" ht="12.75">
      <c r="A59">
        <f t="shared" si="7"/>
        <v>53</v>
      </c>
      <c r="B59">
        <f t="shared" si="8"/>
        <v>0.047881389096513655</v>
      </c>
      <c r="C59">
        <f t="shared" si="2"/>
        <v>0.047881389096513655</v>
      </c>
      <c r="D59">
        <f t="shared" si="9"/>
        <v>0.3365259113611261</v>
      </c>
      <c r="E59">
        <f t="shared" si="10"/>
        <v>-0.06296242074566005</v>
      </c>
      <c r="F59">
        <f t="shared" si="11"/>
        <v>120.23050975436587</v>
      </c>
      <c r="G59">
        <f t="shared" si="12"/>
        <v>22.80383282911907</v>
      </c>
    </row>
    <row r="60" spans="1:7" ht="12.75">
      <c r="A60">
        <f t="shared" si="7"/>
        <v>54</v>
      </c>
      <c r="B60">
        <f t="shared" si="8"/>
        <v>0.04788300674019291</v>
      </c>
      <c r="C60">
        <f t="shared" si="2"/>
        <v>0.04788300674019291</v>
      </c>
      <c r="D60">
        <f t="shared" si="9"/>
        <v>0.3203880546085829</v>
      </c>
      <c r="E60">
        <f t="shared" si="10"/>
        <v>-0.05954318051731522</v>
      </c>
      <c r="F60">
        <f t="shared" si="11"/>
        <v>120.55089780897445</v>
      </c>
      <c r="G60">
        <f t="shared" si="12"/>
        <v>22.744289648601754</v>
      </c>
    </row>
    <row r="61" spans="1:7" ht="12.75">
      <c r="A61">
        <f t="shared" si="7"/>
        <v>55</v>
      </c>
      <c r="B61">
        <f t="shared" si="8"/>
        <v>0.04788438892541477</v>
      </c>
      <c r="C61">
        <f t="shared" si="2"/>
        <v>0.04788438892541477</v>
      </c>
      <c r="D61">
        <f t="shared" si="9"/>
        <v>0.3050055523812336</v>
      </c>
      <c r="E61">
        <f t="shared" si="10"/>
        <v>-0.056326047227937215</v>
      </c>
      <c r="F61">
        <f t="shared" si="11"/>
        <v>120.85590336135569</v>
      </c>
      <c r="G61">
        <f t="shared" si="12"/>
        <v>22.687963601373816</v>
      </c>
    </row>
    <row r="62" spans="1:7" ht="12.75">
      <c r="A62">
        <f t="shared" si="7"/>
        <v>56</v>
      </c>
      <c r="B62">
        <f t="shared" si="8"/>
        <v>0.047885564286669034</v>
      </c>
      <c r="C62">
        <f t="shared" si="2"/>
        <v>0.047885564286669034</v>
      </c>
      <c r="D62">
        <f t="shared" si="9"/>
        <v>0.2903451115292812</v>
      </c>
      <c r="E62">
        <f t="shared" si="10"/>
        <v>-0.05329743493573269</v>
      </c>
      <c r="F62">
        <f t="shared" si="11"/>
        <v>121.14624847288496</v>
      </c>
      <c r="G62">
        <f t="shared" si="12"/>
        <v>22.634666166438084</v>
      </c>
    </row>
    <row r="63" spans="1:7" ht="12.75">
      <c r="A63">
        <f t="shared" si="7"/>
        <v>57</v>
      </c>
      <c r="B63">
        <f t="shared" si="8"/>
        <v>0.04788655809694378</v>
      </c>
      <c r="C63">
        <f t="shared" si="2"/>
        <v>0.04788655809694378</v>
      </c>
      <c r="D63">
        <f t="shared" si="9"/>
        <v>0.2763746608815705</v>
      </c>
      <c r="E63">
        <f t="shared" si="10"/>
        <v>-0.05044483158543556</v>
      </c>
      <c r="F63">
        <f t="shared" si="11"/>
        <v>121.42262313376654</v>
      </c>
      <c r="G63">
        <f t="shared" si="12"/>
        <v>22.58422133485265</v>
      </c>
    </row>
    <row r="64" spans="1:7" ht="12.75">
      <c r="A64">
        <f t="shared" si="7"/>
        <v>58</v>
      </c>
      <c r="B64">
        <f t="shared" si="8"/>
        <v>0.04788739266794115</v>
      </c>
      <c r="C64">
        <f t="shared" si="2"/>
        <v>0.04788739266794115</v>
      </c>
      <c r="D64">
        <f t="shared" si="9"/>
        <v>0.2630633387630974</v>
      </c>
      <c r="E64">
        <f t="shared" si="10"/>
        <v>-0.04775669896862578</v>
      </c>
      <c r="F64">
        <f t="shared" si="11"/>
        <v>121.68568647252964</v>
      </c>
      <c r="G64">
        <f t="shared" si="12"/>
        <v>22.536464635884023</v>
      </c>
    </row>
    <row r="65" spans="1:7" ht="12.75">
      <c r="A65">
        <f t="shared" si="7"/>
        <v>59</v>
      </c>
      <c r="B65">
        <f t="shared" si="8"/>
        <v>0.047888087701179825</v>
      </c>
      <c r="C65">
        <f t="shared" si="2"/>
        <v>0.047888087701179825</v>
      </c>
      <c r="D65">
        <f t="shared" si="9"/>
        <v>0.2503814753655247</v>
      </c>
      <c r="E65">
        <f t="shared" si="10"/>
        <v>-0.045222383359916796</v>
      </c>
      <c r="F65">
        <f t="shared" si="11"/>
        <v>121.93606794789517</v>
      </c>
      <c r="G65">
        <f t="shared" si="12"/>
        <v>22.491242252524106</v>
      </c>
    </row>
    <row r="66" spans="1:7" ht="12.75">
      <c r="A66">
        <f t="shared" si="7"/>
        <v>60</v>
      </c>
      <c r="B66">
        <f t="shared" si="8"/>
        <v>0.04788866059612643</v>
      </c>
      <c r="C66">
        <f t="shared" si="2"/>
        <v>0.04788866059612643</v>
      </c>
      <c r="D66">
        <f t="shared" si="9"/>
        <v>0.23830057094371693</v>
      </c>
      <c r="E66">
        <f t="shared" si="10"/>
        <v>-0.04283203558158455</v>
      </c>
      <c r="F66">
        <f t="shared" si="11"/>
        <v>122.17436851883889</v>
      </c>
      <c r="G66">
        <f t="shared" si="12"/>
        <v>22.44841021694252</v>
      </c>
    </row>
    <row r="67" spans="1:7" ht="12.75">
      <c r="A67">
        <f t="shared" si="7"/>
        <v>61</v>
      </c>
      <c r="B67">
        <f t="shared" si="8"/>
        <v>0.047889126720758554</v>
      </c>
      <c r="C67">
        <f t="shared" si="2"/>
        <v>0.047889126720758554</v>
      </c>
      <c r="D67">
        <f t="shared" si="9"/>
        <v>0.22679327067591704</v>
      </c>
      <c r="E67">
        <f t="shared" si="10"/>
        <v>-0.04057653939880512</v>
      </c>
      <c r="F67">
        <f t="shared" si="11"/>
        <v>122.4011617895148</v>
      </c>
      <c r="G67">
        <f t="shared" si="12"/>
        <v>22.407833677543714</v>
      </c>
    </row>
    <row r="68" spans="1:7" ht="12.75">
      <c r="A68">
        <f t="shared" si="7"/>
        <v>62</v>
      </c>
      <c r="B68">
        <f t="shared" si="8"/>
        <v>0.04788949964929246</v>
      </c>
      <c r="C68">
        <f t="shared" si="2"/>
        <v>0.04788949964929246</v>
      </c>
      <c r="D68">
        <f t="shared" si="9"/>
        <v>0.21583333690486217</v>
      </c>
      <c r="E68">
        <f t="shared" si="10"/>
        <v>-0.038447447281352964</v>
      </c>
      <c r="F68">
        <f t="shared" si="11"/>
        <v>122.61699512641967</v>
      </c>
      <c r="G68">
        <f t="shared" si="12"/>
        <v>22.36938623026236</v>
      </c>
    </row>
    <row r="69" spans="1:7" ht="12.75">
      <c r="A69">
        <f t="shared" si="7"/>
        <v>63</v>
      </c>
      <c r="B69">
        <f t="shared" si="8"/>
        <v>0.04788979137121002</v>
      </c>
      <c r="C69">
        <f t="shared" si="2"/>
        <v>0.04788979137121002</v>
      </c>
      <c r="D69">
        <f t="shared" si="9"/>
        <v>0.20539561937166884</v>
      </c>
      <c r="E69">
        <f t="shared" si="10"/>
        <v>-0.03643692268571508</v>
      </c>
      <c r="F69">
        <f t="shared" si="11"/>
        <v>122.82239074579134</v>
      </c>
      <c r="G69">
        <f t="shared" si="12"/>
        <v>22.332949307576644</v>
      </c>
    </row>
    <row r="70" spans="1:7" ht="12.75">
      <c r="A70">
        <f t="shared" si="7"/>
        <v>64</v>
      </c>
      <c r="B70">
        <f t="shared" si="8"/>
        <v>0.04789001247518978</v>
      </c>
      <c r="C70">
        <f t="shared" si="2"/>
        <v>0.04789001247518978</v>
      </c>
      <c r="D70">
        <f t="shared" si="9"/>
        <v>0.19545602396191075</v>
      </c>
      <c r="E70">
        <f t="shared" si="10"/>
        <v>-0.03453768811567892</v>
      </c>
      <c r="F70">
        <f t="shared" si="11"/>
        <v>123.01784676975325</v>
      </c>
      <c r="G70">
        <f t="shared" si="12"/>
        <v>22.298411619460964</v>
      </c>
    </row>
    <row r="71" spans="1:7" ht="12.75">
      <c r="A71">
        <f t="shared" si="7"/>
        <v>65</v>
      </c>
      <c r="B71">
        <f t="shared" si="8"/>
        <v>0.04789017231108193</v>
      </c>
      <c r="C71">
        <f t="shared" si="2"/>
        <v>0.04789017231108193</v>
      </c>
      <c r="D71">
        <f t="shared" si="9"/>
        <v>0.1859914804034899</v>
      </c>
      <c r="E71">
        <f t="shared" si="10"/>
        <v>-0.03274297831061568</v>
      </c>
      <c r="F71">
        <f t="shared" si="11"/>
        <v>123.20383825015674</v>
      </c>
      <c r="G71">
        <f t="shared" si="12"/>
        <v>22.26566864115035</v>
      </c>
    </row>
    <row r="72" spans="1:7" ht="12.75">
      <c r="A72">
        <f t="shared" si="7"/>
        <v>66</v>
      </c>
      <c r="B72">
        <f t="shared" si="8"/>
        <v>0.04789027913266093</v>
      </c>
      <c r="C72">
        <f t="shared" si="2"/>
        <v>0.04789027913266093</v>
      </c>
      <c r="D72">
        <f t="shared" si="9"/>
        <v>0.17697990928667906</v>
      </c>
      <c r="E72">
        <f t="shared" si="10"/>
        <v>-0.031046497990228294</v>
      </c>
      <c r="F72">
        <f t="shared" si="11"/>
        <v>123.38081815944341</v>
      </c>
      <c r="G72">
        <f t="shared" si="12"/>
        <v>22.23462214316012</v>
      </c>
    </row>
    <row r="73" spans="1:7" ht="12.75">
      <c r="A73">
        <f t="shared" si="7"/>
        <v>67</v>
      </c>
      <c r="B73">
        <f t="shared" si="8"/>
        <v>0.04789034022353534</v>
      </c>
      <c r="C73">
        <f aca="true" t="shared" si="13" ref="C73:C136">IF(B73&lt;0,0,B73)</f>
        <v>0.04789034022353534</v>
      </c>
      <c r="D73">
        <f t="shared" si="9"/>
        <v>0.16840018871735918</v>
      </c>
      <c r="E73">
        <f t="shared" si="10"/>
        <v>-0.029442383654197046</v>
      </c>
      <c r="F73">
        <f t="shared" si="11"/>
        <v>123.54921834816076</v>
      </c>
      <c r="G73">
        <f t="shared" si="12"/>
        <v>22.205179759505924</v>
      </c>
    </row>
    <row r="74" spans="1:7" ht="12.75">
      <c r="A74">
        <f t="shared" si="7"/>
        <v>68</v>
      </c>
      <c r="B74">
        <f t="shared" si="8"/>
        <v>0.04789036200828694</v>
      </c>
      <c r="C74">
        <f t="shared" si="13"/>
        <v>0.04789036200828694</v>
      </c>
      <c r="D74">
        <f t="shared" si="9"/>
        <v>0.16023212086312366</v>
      </c>
      <c r="E74">
        <f t="shared" si="10"/>
        <v>-0.027925168995633243</v>
      </c>
      <c r="F74">
        <f t="shared" si="11"/>
        <v>123.70945046902389</v>
      </c>
      <c r="G74">
        <f t="shared" si="12"/>
        <v>22.17725459051029</v>
      </c>
    </row>
    <row r="75" spans="1:7" ht="12.75">
      <c r="A75">
        <f t="shared" si="7"/>
        <v>69</v>
      </c>
      <c r="B75">
        <f t="shared" si="8"/>
        <v>0.047890350150644724</v>
      </c>
      <c r="C75">
        <f t="shared" si="13"/>
        <v>0.047890350150644724</v>
      </c>
      <c r="D75">
        <f t="shared" si="9"/>
        <v>0.15245639860834892</v>
      </c>
      <c r="E75">
        <f t="shared" si="10"/>
        <v>-0.026489753540137384</v>
      </c>
      <c r="F75">
        <f t="shared" si="11"/>
        <v>123.86190686763224</v>
      </c>
      <c r="G75">
        <f t="shared" si="12"/>
        <v>22.150764836970154</v>
      </c>
    </row>
    <row r="76" spans="1:7" ht="12.75">
      <c r="A76">
        <f t="shared" si="7"/>
        <v>70</v>
      </c>
      <c r="B76">
        <f t="shared" si="8"/>
        <v>0.04789030964026741</v>
      </c>
      <c r="C76">
        <f t="shared" si="13"/>
        <v>0.04789030964026741</v>
      </c>
      <c r="D76">
        <f t="shared" si="9"/>
        <v>0.1450545724965009</v>
      </c>
      <c r="E76">
        <f t="shared" si="10"/>
        <v>-0.02513137416832878</v>
      </c>
      <c r="F76">
        <f t="shared" si="11"/>
        <v>124.00696144012875</v>
      </c>
      <c r="G76">
        <f t="shared" si="12"/>
        <v>22.125633462801826</v>
      </c>
    </row>
    <row r="77" spans="1:7" ht="12.75">
      <c r="A77">
        <f t="shared" si="7"/>
        <v>71</v>
      </c>
      <c r="B77">
        <f t="shared" si="8"/>
        <v>0.04789024486950837</v>
      </c>
      <c r="C77">
        <f t="shared" si="13"/>
        <v>0.04789024486950837</v>
      </c>
      <c r="D77">
        <f t="shared" si="9"/>
        <v>0.1380090181061524</v>
      </c>
      <c r="E77">
        <f t="shared" si="10"/>
        <v>-0.02384557921984154</v>
      </c>
      <c r="F77">
        <f t="shared" si="11"/>
        <v>124.1449704582349</v>
      </c>
      <c r="G77">
        <f t="shared" si="12"/>
        <v>22.101787883581984</v>
      </c>
    </row>
    <row r="78" spans="1:7" ht="12.75">
      <c r="A78">
        <f t="shared" si="7"/>
        <v>72</v>
      </c>
      <c r="B78">
        <f t="shared" si="8"/>
        <v>0.04789015970136221</v>
      </c>
      <c r="C78">
        <f t="shared" si="13"/>
        <v>0.04789015970136221</v>
      </c>
      <c r="D78">
        <f t="shared" si="9"/>
        <v>0.13130290397948396</v>
      </c>
      <c r="E78">
        <f t="shared" si="10"/>
        <v>-0.02262820491193529</v>
      </c>
      <c r="F78">
        <f t="shared" si="11"/>
        <v>124.27627336221438</v>
      </c>
      <c r="G78">
        <f t="shared" si="12"/>
        <v>22.07915967867005</v>
      </c>
    </row>
    <row r="79" spans="1:7" ht="12.75">
      <c r="A79">
        <f t="shared" si="7"/>
        <v>73</v>
      </c>
      <c r="B79">
        <f t="shared" si="8"/>
        <v>0.047890057529642246</v>
      </c>
      <c r="C79">
        <f t="shared" si="13"/>
        <v>0.047890057529642246</v>
      </c>
      <c r="D79">
        <f t="shared" si="9"/>
        <v>0.1249201601989709</v>
      </c>
      <c r="E79">
        <f t="shared" si="10"/>
        <v>-0.021475353836458044</v>
      </c>
      <c r="F79">
        <f t="shared" si="11"/>
        <v>124.40119352241335</v>
      </c>
      <c r="G79">
        <f t="shared" si="12"/>
        <v>22.05768432483359</v>
      </c>
    </row>
    <row r="80" spans="1:7" ht="12.75">
      <c r="A80">
        <f t="shared" si="7"/>
        <v>74</v>
      </c>
      <c r="B80">
        <f t="shared" si="8"/>
        <v>0.04788994133230656</v>
      </c>
      <c r="C80">
        <f t="shared" si="13"/>
        <v>0.04788994133230656</v>
      </c>
      <c r="D80">
        <f t="shared" si="9"/>
        <v>0.11884544768781424</v>
      </c>
      <c r="E80">
        <f t="shared" si="10"/>
        <v>-0.020383375325791153</v>
      </c>
      <c r="F80">
        <f t="shared" si="11"/>
        <v>124.52003897010117</v>
      </c>
      <c r="G80">
        <f t="shared" si="12"/>
        <v>22.0373009495078</v>
      </c>
    </row>
    <row r="81" spans="1:7" ht="12.75">
      <c r="A81">
        <f t="shared" si="7"/>
        <v>75</v>
      </c>
      <c r="B81">
        <f t="shared" si="8"/>
        <v>0.04788981371873689</v>
      </c>
      <c r="C81">
        <f t="shared" si="13"/>
        <v>0.04788981371873689</v>
      </c>
      <c r="D81">
        <f t="shared" si="9"/>
        <v>0.11306412829281953</v>
      </c>
      <c r="E81">
        <f t="shared" si="10"/>
        <v>-0.01934884750195387</v>
      </c>
      <c r="F81">
        <f t="shared" si="11"/>
        <v>124.63310309839399</v>
      </c>
      <c r="G81">
        <f t="shared" si="12"/>
        <v>22.017952102005843</v>
      </c>
    </row>
    <row r="82" spans="1:7" ht="12.75">
      <c r="A82">
        <f t="shared" si="7"/>
        <v>76</v>
      </c>
      <c r="B82">
        <f t="shared" si="8"/>
        <v>0.04788967697167594</v>
      </c>
      <c r="C82">
        <f t="shared" si="13"/>
        <v>0.04788967697167594</v>
      </c>
      <c r="D82">
        <f t="shared" si="9"/>
        <v>0.10756223569414036</v>
      </c>
      <c r="E82">
        <f t="shared" si="10"/>
        <v>-0.018368560843530224</v>
      </c>
      <c r="F82">
        <f t="shared" si="11"/>
        <v>124.74066533408813</v>
      </c>
      <c r="G82">
        <f t="shared" si="12"/>
        <v>21.999583541162313</v>
      </c>
    </row>
    <row r="83" spans="1:7" ht="12.75">
      <c r="A83">
        <f t="shared" si="7"/>
        <v>77</v>
      </c>
      <c r="B83">
        <f t="shared" si="8"/>
        <v>0.04788953308444212</v>
      </c>
      <c r="C83">
        <f t="shared" si="13"/>
        <v>0.04788953308444212</v>
      </c>
      <c r="D83">
        <f t="shared" si="9"/>
        <v>0.10232644717397399</v>
      </c>
      <c r="E83">
        <f t="shared" si="10"/>
        <v>-0.017439503123406253</v>
      </c>
      <c r="F83">
        <f t="shared" si="11"/>
        <v>124.84299178126211</v>
      </c>
      <c r="G83">
        <f t="shared" si="12"/>
        <v>21.982144038038907</v>
      </c>
    </row>
    <row r="84" spans="1:7" ht="12.75">
      <c r="A84">
        <f t="shared" si="7"/>
        <v>78</v>
      </c>
      <c r="B84">
        <f t="shared" si="8"/>
        <v>0.04788938379396646</v>
      </c>
      <c r="C84">
        <f t="shared" si="13"/>
        <v>0.04788938379396646</v>
      </c>
      <c r="D84">
        <f t="shared" si="9"/>
        <v>0.09734405626609899</v>
      </c>
      <c r="E84">
        <f t="shared" si="10"/>
        <v>-0.016558845586085003</v>
      </c>
      <c r="F84">
        <f t="shared" si="11"/>
        <v>124.94033583752821</v>
      </c>
      <c r="G84">
        <f t="shared" si="12"/>
        <v>21.96558519245282</v>
      </c>
    </row>
    <row r="85" spans="1:7" ht="12.75">
      <c r="A85">
        <f t="shared" si="7"/>
        <v>79</v>
      </c>
      <c r="B85">
        <f t="shared" si="8"/>
        <v>0.04788923061013007</v>
      </c>
      <c r="C85">
        <f t="shared" si="13"/>
        <v>0.04788923061013007</v>
      </c>
      <c r="D85">
        <f t="shared" si="9"/>
        <v>0.09260294629941157</v>
      </c>
      <c r="E85">
        <f t="shared" si="10"/>
        <v>-0.015723930247531603</v>
      </c>
      <c r="F85">
        <f t="shared" si="11"/>
        <v>125.03293878382762</v>
      </c>
      <c r="G85">
        <f t="shared" si="12"/>
        <v>21.94986126220529</v>
      </c>
    </row>
    <row r="86" spans="1:7" ht="12.75">
      <c r="A86">
        <f t="shared" si="7"/>
        <v>80</v>
      </c>
      <c r="B86">
        <f t="shared" si="8"/>
        <v>0.04788907484182416</v>
      </c>
      <c r="C86">
        <f t="shared" si="13"/>
        <v>0.04788907484182416</v>
      </c>
      <c r="D86">
        <f t="shared" si="9"/>
        <v>0.0880915648413243</v>
      </c>
      <c r="E86">
        <f t="shared" si="10"/>
        <v>-0.014932258212825067</v>
      </c>
      <c r="F86">
        <f t="shared" si="11"/>
        <v>125.12103034866894</v>
      </c>
      <c r="G86">
        <f t="shared" si="12"/>
        <v>21.934929003992465</v>
      </c>
    </row>
    <row r="87" spans="1:7" ht="12.75">
      <c r="A87">
        <f aca="true" t="shared" si="14" ref="A87:A150">A86+DT_COOP</f>
        <v>81</v>
      </c>
      <c r="B87">
        <f aca="true" t="shared" si="15" ref="B87:B150">I_COOP/(1+K1_COOP*F86*G86-K7_COOP*F86*G86-K3_COOP*F86)</f>
        <v>0.04788891762010454</v>
      </c>
      <c r="C87">
        <f t="shared" si="13"/>
        <v>0.04788891762010454</v>
      </c>
      <c r="D87">
        <f aca="true" t="shared" si="16" ref="D87:D150">K5_COOP*C87*F86*G86-K7_COOP*F86*G86-K3_COOP*F86</f>
        <v>0.08379889904081939</v>
      </c>
      <c r="E87">
        <f aca="true" t="shared" si="17" ref="E87:E150">K6_COOP*C87*F86*G86-K8_COOP*F86*G86-K4_COOP*G86</f>
        <v>-0.014181478917865586</v>
      </c>
      <c r="F87">
        <f aca="true" t="shared" si="18" ref="F87:F150">F86+D87*DT_COOP</f>
        <v>125.20482924770975</v>
      </c>
      <c r="G87">
        <f aca="true" t="shared" si="19" ref="G87:G150">G86+E87*DT_COOP</f>
        <v>21.9207475250746</v>
      </c>
    </row>
    <row r="88" spans="1:7" ht="12.75">
      <c r="A88">
        <f t="shared" si="14"/>
        <v>82</v>
      </c>
      <c r="B88">
        <f t="shared" si="15"/>
        <v>0.047888759918768294</v>
      </c>
      <c r="C88">
        <f t="shared" si="13"/>
        <v>0.047888759918768294</v>
      </c>
      <c r="D88">
        <f t="shared" si="16"/>
        <v>0.07971445186580439</v>
      </c>
      <c r="E88">
        <f t="shared" si="17"/>
        <v>-0.013469380211119875</v>
      </c>
      <c r="F88">
        <f t="shared" si="18"/>
        <v>125.28454369957555</v>
      </c>
      <c r="G88">
        <f t="shared" si="19"/>
        <v>21.90727814486348</v>
      </c>
    </row>
    <row r="89" spans="1:7" ht="12.75">
      <c r="A89">
        <f t="shared" si="14"/>
        <v>83</v>
      </c>
      <c r="B89">
        <f t="shared" si="15"/>
        <v>0.047888602572642304</v>
      </c>
      <c r="C89">
        <f t="shared" si="13"/>
        <v>0.047888602572642304</v>
      </c>
      <c r="D89">
        <f t="shared" si="16"/>
        <v>0.07582821922519667</v>
      </c>
      <c r="E89">
        <f t="shared" si="17"/>
        <v>-0.01279387919999242</v>
      </c>
      <c r="F89">
        <f t="shared" si="18"/>
        <v>125.36037191880075</v>
      </c>
      <c r="G89">
        <f t="shared" si="19"/>
        <v>21.894484265663486</v>
      </c>
    </row>
    <row r="90" spans="1:7" ht="12.75">
      <c r="A90">
        <f t="shared" si="14"/>
        <v>84</v>
      </c>
      <c r="B90">
        <f t="shared" si="15"/>
        <v>0.04788844629384023</v>
      </c>
      <c r="C90">
        <f t="shared" si="13"/>
        <v>0.04788844629384023</v>
      </c>
      <c r="D90">
        <f t="shared" si="16"/>
        <v>0.07213066796287304</v>
      </c>
      <c r="E90">
        <f t="shared" si="17"/>
        <v>-0.012153013793916534</v>
      </c>
      <c r="F90">
        <f t="shared" si="18"/>
        <v>125.43250258676362</v>
      </c>
      <c r="G90">
        <f t="shared" si="19"/>
        <v>21.88233125186957</v>
      </c>
    </row>
    <row r="91" spans="1:7" ht="12.75">
      <c r="A91">
        <f t="shared" si="14"/>
        <v>85</v>
      </c>
      <c r="B91">
        <f t="shared" si="15"/>
        <v>0.04788829168621349</v>
      </c>
      <c r="C91">
        <f t="shared" si="13"/>
        <v>0.04788829168621349</v>
      </c>
      <c r="D91">
        <f t="shared" si="16"/>
        <v>0.06861271470747532</v>
      </c>
      <c r="E91">
        <f t="shared" si="17"/>
        <v>-0.011544934883266134</v>
      </c>
      <c r="F91">
        <f t="shared" si="18"/>
        <v>125.50111530147109</v>
      </c>
      <c r="G91">
        <f t="shared" si="19"/>
        <v>21.870786316986305</v>
      </c>
    </row>
    <row r="92" spans="1:7" ht="12.75">
      <c r="A92">
        <f t="shared" si="14"/>
        <v>86</v>
      </c>
      <c r="B92">
        <f t="shared" si="15"/>
        <v>0.04788813925819769</v>
      </c>
      <c r="C92">
        <f t="shared" si="13"/>
        <v>0.04788813925819769</v>
      </c>
      <c r="D92">
        <f t="shared" si="16"/>
        <v>0.06526570556018818</v>
      </c>
      <c r="E92">
        <f t="shared" si="17"/>
        <v>-0.010967899098953238</v>
      </c>
      <c r="F92">
        <f t="shared" si="18"/>
        <v>125.56638100703128</v>
      </c>
      <c r="G92">
        <f t="shared" si="19"/>
        <v>21.85981841788735</v>
      </c>
    </row>
    <row r="93" spans="1:7" ht="12.75">
      <c r="A93">
        <f t="shared" si="14"/>
        <v>87</v>
      </c>
      <c r="B93">
        <f t="shared" si="15"/>
        <v>0.0478879894342316</v>
      </c>
      <c r="C93">
        <f t="shared" si="13"/>
        <v>0.0478879894342316</v>
      </c>
      <c r="D93">
        <f t="shared" si="16"/>
        <v>0.06208139660051604</v>
      </c>
      <c r="E93">
        <f t="shared" si="17"/>
        <v>-0.010420262103178368</v>
      </c>
      <c r="F93">
        <f t="shared" si="18"/>
        <v>125.6284624036318</v>
      </c>
      <c r="G93">
        <f t="shared" si="19"/>
        <v>21.849398155784172</v>
      </c>
    </row>
    <row r="94" spans="1:7" ht="12.75">
      <c r="A94">
        <f t="shared" si="14"/>
        <v>88</v>
      </c>
      <c r="B94">
        <f t="shared" si="15"/>
        <v>0.04788784256490618</v>
      </c>
      <c r="C94">
        <f t="shared" si="13"/>
        <v>0.04788784256490618</v>
      </c>
      <c r="D94">
        <f t="shared" si="16"/>
        <v>0.059051935188785265</v>
      </c>
      <c r="E94">
        <f t="shared" si="17"/>
        <v>-0.009900472366478397</v>
      </c>
      <c r="F94">
        <f t="shared" si="18"/>
        <v>125.68751433882059</v>
      </c>
      <c r="G94">
        <f t="shared" si="19"/>
        <v>21.839497683417694</v>
      </c>
    </row>
    <row r="95" spans="1:7" ht="12.75">
      <c r="A95">
        <f t="shared" si="14"/>
        <v>89</v>
      </c>
      <c r="B95">
        <f t="shared" si="15"/>
        <v>0.04788769893598384</v>
      </c>
      <c r="C95">
        <f t="shared" si="13"/>
        <v>0.04788769893598384</v>
      </c>
      <c r="D95">
        <f t="shared" si="16"/>
        <v>0.05616984204321884</v>
      </c>
      <c r="E95">
        <f t="shared" si="17"/>
        <v>-0.009407065390479419</v>
      </c>
      <c r="F95">
        <f t="shared" si="18"/>
        <v>125.74368418086381</v>
      </c>
      <c r="G95">
        <f t="shared" si="19"/>
        <v>21.830090618027214</v>
      </c>
    </row>
    <row r="96" spans="1:7" ht="12.75">
      <c r="A96">
        <f t="shared" si="14"/>
        <v>90</v>
      </c>
      <c r="B96">
        <f t="shared" si="15"/>
        <v>0.0478875587764114</v>
      </c>
      <c r="C96">
        <f t="shared" si="13"/>
        <v>0.0478875587764114</v>
      </c>
      <c r="D96">
        <f t="shared" si="16"/>
        <v>0.053427994068340645</v>
      </c>
      <c r="E96">
        <f t="shared" si="17"/>
        <v>-0.008938658339711303</v>
      </c>
      <c r="F96">
        <f t="shared" si="18"/>
        <v>125.79711217493215</v>
      </c>
      <c r="G96">
        <f t="shared" si="19"/>
        <v>21.8211519596875</v>
      </c>
    </row>
    <row r="97" spans="1:7" ht="12.75">
      <c r="A97">
        <f t="shared" si="14"/>
        <v>91</v>
      </c>
      <c r="B97">
        <f t="shared" si="15"/>
        <v>0.04788742226543741</v>
      </c>
      <c r="C97">
        <f t="shared" si="13"/>
        <v>0.04788742226543741</v>
      </c>
      <c r="D97">
        <f t="shared" si="16"/>
        <v>0.05081960791133966</v>
      </c>
      <c r="E97">
        <f t="shared" si="17"/>
        <v>-0.00849394504911416</v>
      </c>
      <c r="F97">
        <f t="shared" si="18"/>
        <v>125.84793178284349</v>
      </c>
      <c r="G97">
        <f t="shared" si="19"/>
        <v>21.812658014638387</v>
      </c>
    </row>
    <row r="98" spans="1:7" ht="12.75">
      <c r="A98">
        <f t="shared" si="14"/>
        <v>92</v>
      </c>
      <c r="B98">
        <f t="shared" si="15"/>
        <v>0.04788728953893161</v>
      </c>
      <c r="C98">
        <f t="shared" si="13"/>
        <v>0.04788728953893161</v>
      </c>
      <c r="D98">
        <f t="shared" si="16"/>
        <v>0.04833822422245859</v>
      </c>
      <c r="E98">
        <f t="shared" si="17"/>
        <v>-0.008071691377081747</v>
      </c>
      <c r="F98">
        <f t="shared" si="18"/>
        <v>125.89627000706595</v>
      </c>
      <c r="G98">
        <f t="shared" si="19"/>
        <v>21.804586323261304</v>
      </c>
    </row>
    <row r="99" spans="1:7" ht="12.75">
      <c r="A99">
        <f t="shared" si="14"/>
        <v>93</v>
      </c>
      <c r="B99">
        <f t="shared" si="15"/>
        <v>0.047887160694993436</v>
      </c>
      <c r="C99">
        <f t="shared" si="13"/>
        <v>0.047887160694993436</v>
      </c>
      <c r="D99">
        <f t="shared" si="16"/>
        <v>0.04597769259545714</v>
      </c>
      <c r="E99">
        <f t="shared" si="17"/>
        <v>-0.007670730876584875</v>
      </c>
      <c r="F99">
        <f t="shared" si="18"/>
        <v>125.94224769966141</v>
      </c>
      <c r="G99">
        <f t="shared" si="19"/>
        <v>21.79691559238472</v>
      </c>
    </row>
    <row r="100" spans="1:7" ht="12.75">
      <c r="A100">
        <f t="shared" si="14"/>
        <v>94</v>
      </c>
      <c r="B100">
        <f t="shared" si="15"/>
        <v>0.04788703579892761</v>
      </c>
      <c r="C100">
        <f t="shared" si="13"/>
        <v>0.04788703579892761</v>
      </c>
      <c r="D100">
        <f t="shared" si="16"/>
        <v>0.04373215716434942</v>
      </c>
      <c r="E100">
        <f t="shared" si="17"/>
        <v>-0.0072899607593173155</v>
      </c>
      <c r="F100">
        <f t="shared" si="18"/>
        <v>125.98597985682576</v>
      </c>
      <c r="G100">
        <f t="shared" si="19"/>
        <v>21.789625631625405</v>
      </c>
    </row>
    <row r="101" spans="1:7" ht="12.75">
      <c r="A101">
        <f t="shared" si="14"/>
        <v>95</v>
      </c>
      <c r="B101">
        <f t="shared" si="15"/>
        <v>0.047886914887655105</v>
      </c>
      <c r="C101">
        <f t="shared" si="13"/>
        <v>0.047886914887655105</v>
      </c>
      <c r="D101">
        <f t="shared" si="16"/>
        <v>0.04159604283250751</v>
      </c>
      <c r="E101">
        <f t="shared" si="17"/>
        <v>-0.006928338130256284</v>
      </c>
      <c r="F101">
        <f t="shared" si="18"/>
        <v>126.02757589965827</v>
      </c>
      <c r="G101">
        <f t="shared" si="19"/>
        <v>21.78269729349515</v>
      </c>
    </row>
    <row r="102" spans="1:7" ht="12.75">
      <c r="A102">
        <f t="shared" si="14"/>
        <v>96</v>
      </c>
      <c r="B102">
        <f t="shared" si="15"/>
        <v>0.047886797973621546</v>
      </c>
      <c r="C102">
        <f t="shared" si="13"/>
        <v>0.047886797973621546</v>
      </c>
      <c r="D102">
        <f t="shared" si="16"/>
        <v>0.03956404211082276</v>
      </c>
      <c r="E102">
        <f t="shared" si="17"/>
        <v>-0.006584876471784629</v>
      </c>
      <c r="F102">
        <f t="shared" si="18"/>
        <v>126.0671399417691</v>
      </c>
      <c r="G102">
        <f t="shared" si="19"/>
        <v>21.776112417023366</v>
      </c>
    </row>
    <row r="103" spans="1:7" ht="12.75">
      <c r="A103">
        <f t="shared" si="14"/>
        <v>97</v>
      </c>
      <c r="B103">
        <f t="shared" si="15"/>
        <v>0.0478866850482574</v>
      </c>
      <c r="C103">
        <f t="shared" si="13"/>
        <v>0.0478866850482574</v>
      </c>
      <c r="D103">
        <f t="shared" si="16"/>
        <v>0.03763110254166602</v>
      </c>
      <c r="E103">
        <f t="shared" si="17"/>
        <v>-0.006258642358504707</v>
      </c>
      <c r="F103">
        <f t="shared" si="18"/>
        <v>126.10477104431077</v>
      </c>
      <c r="G103">
        <f t="shared" si="19"/>
        <v>21.769853774664863</v>
      </c>
    </row>
    <row r="104" spans="1:7" ht="12.75">
      <c r="A104">
        <f t="shared" si="14"/>
        <v>98</v>
      </c>
      <c r="B104">
        <f t="shared" si="15"/>
        <v>0.047886576085038955</v>
      </c>
      <c r="C104">
        <f t="shared" si="13"/>
        <v>0.047886576085038955</v>
      </c>
      <c r="D104">
        <f t="shared" si="16"/>
        <v>0.03579241468608352</v>
      </c>
      <c r="E104">
        <f t="shared" si="17"/>
        <v>-0.005948752385441791</v>
      </c>
      <c r="F104">
        <f t="shared" si="18"/>
        <v>126.14056345899685</v>
      </c>
      <c r="G104">
        <f t="shared" si="19"/>
        <v>21.76390502227942</v>
      </c>
    </row>
    <row r="105" spans="1:7" ht="12.75">
      <c r="A105">
        <f t="shared" si="14"/>
        <v>99</v>
      </c>
      <c r="B105">
        <f t="shared" si="15"/>
        <v>0.047886471042193395</v>
      </c>
      <c r="C105">
        <f t="shared" si="13"/>
        <v>0.047886471042193395</v>
      </c>
      <c r="D105">
        <f t="shared" si="16"/>
        <v>0.034043400651864175</v>
      </c>
      <c r="E105">
        <f t="shared" si="17"/>
        <v>-0.005654370293836974</v>
      </c>
      <c r="F105">
        <f t="shared" si="18"/>
        <v>126.17460685964872</v>
      </c>
      <c r="G105">
        <f t="shared" si="19"/>
        <v>21.758250651985584</v>
      </c>
    </row>
    <row r="106" spans="1:7" ht="12.75">
      <c r="A106">
        <f t="shared" si="14"/>
        <v>100</v>
      </c>
      <c r="B106">
        <f t="shared" si="15"/>
        <v>0.047886369865086875</v>
      </c>
      <c r="C106">
        <f t="shared" si="13"/>
        <v>0.047886369865086875</v>
      </c>
      <c r="D106">
        <f t="shared" si="16"/>
        <v>0.03237970314092031</v>
      </c>
      <c r="E106">
        <f t="shared" si="17"/>
        <v>-0.0053747042800595946</v>
      </c>
      <c r="F106">
        <f t="shared" si="18"/>
        <v>126.20698656278964</v>
      </c>
      <c r="G106">
        <f t="shared" si="19"/>
        <v>21.752875947705526</v>
      </c>
    </row>
    <row r="107" spans="1:7" ht="12.75">
      <c r="A107">
        <f t="shared" si="14"/>
        <v>101</v>
      </c>
      <c r="B107">
        <f t="shared" si="15"/>
        <v>0.04788627248833042</v>
      </c>
      <c r="C107">
        <f t="shared" si="13"/>
        <v>0.04788627248833042</v>
      </c>
      <c r="D107">
        <f t="shared" si="16"/>
        <v>0.030797174994828147</v>
      </c>
      <c r="E107">
        <f t="shared" si="17"/>
        <v>-0.005109004474304957</v>
      </c>
      <c r="F107">
        <f t="shared" si="18"/>
        <v>126.23778373778447</v>
      </c>
      <c r="G107">
        <f t="shared" si="19"/>
        <v>21.74776694323122</v>
      </c>
    </row>
    <row r="108" spans="1:7" ht="12.75">
      <c r="A108">
        <f t="shared" si="14"/>
        <v>102</v>
      </c>
      <c r="B108">
        <f t="shared" si="15"/>
        <v>0.0478861788376339</v>
      </c>
      <c r="C108">
        <f t="shared" si="13"/>
        <v>0.0478861788376339</v>
      </c>
      <c r="D108">
        <f t="shared" si="16"/>
        <v>0.029291869217906275</v>
      </c>
      <c r="E108">
        <f t="shared" si="17"/>
        <v>-0.004856560577030766</v>
      </c>
      <c r="F108">
        <f t="shared" si="18"/>
        <v>126.26707560700237</v>
      </c>
      <c r="G108">
        <f t="shared" si="19"/>
        <v>21.742910382654188</v>
      </c>
    </row>
    <row r="109" spans="1:7" ht="12.75">
      <c r="A109">
        <f t="shared" si="14"/>
        <v>103</v>
      </c>
      <c r="B109">
        <f t="shared" si="15"/>
        <v>0.047886088831436364</v>
      </c>
      <c r="C109">
        <f t="shared" si="13"/>
        <v>0.047886088831436364</v>
      </c>
      <c r="D109">
        <f t="shared" si="16"/>
        <v>0.027860029458013358</v>
      </c>
      <c r="E109">
        <f t="shared" si="17"/>
        <v>-0.004616699641854849</v>
      </c>
      <c r="F109">
        <f t="shared" si="18"/>
        <v>126.29493563646038</v>
      </c>
      <c r="G109">
        <f t="shared" si="19"/>
        <v>21.738293683012333</v>
      </c>
    </row>
    <row r="110" spans="1:7" ht="12.75">
      <c r="A110">
        <f t="shared" si="14"/>
        <v>104</v>
      </c>
      <c r="B110">
        <f t="shared" si="15"/>
        <v>0.04788600238233682</v>
      </c>
      <c r="C110">
        <f t="shared" si="13"/>
        <v>0.04788600238233682</v>
      </c>
      <c r="D110">
        <f t="shared" si="16"/>
        <v>0.02649808092567163</v>
      </c>
      <c r="E110">
        <f t="shared" si="17"/>
        <v>-0.0043887839946914475</v>
      </c>
      <c r="F110">
        <f t="shared" si="18"/>
        <v>126.32143371738606</v>
      </c>
      <c r="G110">
        <f t="shared" si="19"/>
        <v>21.73390489901764</v>
      </c>
    </row>
    <row r="111" spans="1:7" ht="12.75">
      <c r="A111">
        <f t="shared" si="14"/>
        <v>105</v>
      </c>
      <c r="B111">
        <f t="shared" si="15"/>
        <v>0.047885919398347764</v>
      </c>
      <c r="C111">
        <f t="shared" si="13"/>
        <v>0.047885919398347764</v>
      </c>
      <c r="D111">
        <f t="shared" si="16"/>
        <v>0.0252026217329</v>
      </c>
      <c r="E111">
        <f t="shared" si="17"/>
        <v>-0.004172209279636574</v>
      </c>
      <c r="F111">
        <f t="shared" si="18"/>
        <v>126.34663633911896</v>
      </c>
      <c r="G111">
        <f t="shared" si="19"/>
        <v>21.729732689738004</v>
      </c>
    </row>
    <row r="112" spans="1:7" ht="12.75">
      <c r="A112">
        <f t="shared" si="14"/>
        <v>106</v>
      </c>
      <c r="B112">
        <f t="shared" si="15"/>
        <v>0.047885839783990705</v>
      </c>
      <c r="C112">
        <f t="shared" si="13"/>
        <v>0.047885839783990705</v>
      </c>
      <c r="D112">
        <f t="shared" si="16"/>
        <v>0.023970414633637915</v>
      </c>
      <c r="E112">
        <f t="shared" si="17"/>
        <v>-0.003966402622989307</v>
      </c>
      <c r="F112">
        <f t="shared" si="18"/>
        <v>126.3706067537526</v>
      </c>
      <c r="G112">
        <f t="shared" si="19"/>
        <v>21.725766287115015</v>
      </c>
    </row>
    <row r="113" spans="1:7" ht="12.75">
      <c r="A113">
        <f t="shared" si="14"/>
        <v>107</v>
      </c>
      <c r="B113">
        <f t="shared" si="15"/>
        <v>0.047885763441251554</v>
      </c>
      <c r="C113">
        <f t="shared" si="13"/>
        <v>0.047885763441251554</v>
      </c>
      <c r="D113">
        <f t="shared" si="16"/>
        <v>0.022798379148355252</v>
      </c>
      <c r="E113">
        <f t="shared" si="17"/>
        <v>-0.003770820907267547</v>
      </c>
      <c r="F113">
        <f t="shared" si="18"/>
        <v>126.39340513290095</v>
      </c>
      <c r="G113">
        <f t="shared" si="19"/>
        <v>21.721995466207748</v>
      </c>
    </row>
    <row r="114" spans="1:7" ht="12.75">
      <c r="A114">
        <f t="shared" si="14"/>
        <v>108</v>
      </c>
      <c r="B114">
        <f t="shared" si="15"/>
        <v>0.04788569027041136</v>
      </c>
      <c r="C114">
        <f t="shared" si="13"/>
        <v>0.04788569027041136</v>
      </c>
      <c r="D114">
        <f t="shared" si="16"/>
        <v>0.021683584056113148</v>
      </c>
      <c r="E114">
        <f t="shared" si="17"/>
        <v>-0.0035849491479063023</v>
      </c>
      <c r="F114">
        <f t="shared" si="18"/>
        <v>126.41508871695706</v>
      </c>
      <c r="G114">
        <f t="shared" si="19"/>
        <v>21.71841051705984</v>
      </c>
    </row>
    <row r="115" spans="1:7" ht="12.75">
      <c r="A115">
        <f t="shared" si="14"/>
        <v>109</v>
      </c>
      <c r="B115">
        <f t="shared" si="15"/>
        <v>0.04788562017076625</v>
      </c>
      <c r="C115">
        <f t="shared" si="13"/>
        <v>0.04788562017076625</v>
      </c>
      <c r="D115">
        <f t="shared" si="16"/>
        <v>0.02062324023777773</v>
      </c>
      <c r="E115">
        <f t="shared" si="17"/>
        <v>-0.0034082989657875373</v>
      </c>
      <c r="F115">
        <f t="shared" si="18"/>
        <v>126.43571195719484</v>
      </c>
      <c r="G115">
        <f t="shared" si="19"/>
        <v>21.715002218094053</v>
      </c>
    </row>
    <row r="116" spans="1:7" ht="12.75">
      <c r="A116">
        <f t="shared" si="14"/>
        <v>110</v>
      </c>
      <c r="B116">
        <f t="shared" si="15"/>
        <v>0.04788555304124921</v>
      </c>
      <c r="C116">
        <f t="shared" si="13"/>
        <v>0.04788555304124921</v>
      </c>
      <c r="D116">
        <f t="shared" si="16"/>
        <v>0.019614693854913767</v>
      </c>
      <c r="E116">
        <f t="shared" si="17"/>
        <v>-0.0032404071492586617</v>
      </c>
      <c r="F116">
        <f t="shared" si="18"/>
        <v>126.45532665104976</v>
      </c>
      <c r="G116">
        <f t="shared" si="19"/>
        <v>21.711761810944793</v>
      </c>
    </row>
    <row r="117" spans="1:7" ht="12.75">
      <c r="A117">
        <f t="shared" si="14"/>
        <v>111</v>
      </c>
      <c r="B117">
        <f t="shared" si="15"/>
        <v>0.04788548878096478</v>
      </c>
      <c r="C117">
        <f t="shared" si="13"/>
        <v>0.04788548878096478</v>
      </c>
      <c r="D117">
        <f t="shared" si="16"/>
        <v>0.018655419849357813</v>
      </c>
      <c r="E117">
        <f t="shared" si="17"/>
        <v>-0.003080834299824753</v>
      </c>
      <c r="F117">
        <f t="shared" si="18"/>
        <v>126.47398207089911</v>
      </c>
      <c r="G117">
        <f t="shared" si="19"/>
        <v>21.708680976644967</v>
      </c>
    </row>
    <row r="118" spans="1:7" ht="12.75">
      <c r="A118">
        <f t="shared" si="14"/>
        <v>112</v>
      </c>
      <c r="B118">
        <f t="shared" si="15"/>
        <v>0.04788542728964661</v>
      </c>
      <c r="C118">
        <f t="shared" si="13"/>
        <v>0.04788542728964661</v>
      </c>
      <c r="D118">
        <f t="shared" si="16"/>
        <v>0.017743015749024593</v>
      </c>
      <c r="E118">
        <f t="shared" si="17"/>
        <v>-0.002929163556093739</v>
      </c>
      <c r="F118">
        <f t="shared" si="18"/>
        <v>126.49172508664813</v>
      </c>
      <c r="G118">
        <f t="shared" si="19"/>
        <v>21.705751813088874</v>
      </c>
    </row>
    <row r="119" spans="1:7" ht="12.75">
      <c r="A119">
        <f t="shared" si="14"/>
        <v>113</v>
      </c>
      <c r="B119">
        <f t="shared" si="15"/>
        <v>0.047885368468046606</v>
      </c>
      <c r="C119">
        <f t="shared" si="13"/>
        <v>0.047885368468046606</v>
      </c>
      <c r="D119">
        <f t="shared" si="16"/>
        <v>0.01687519576624652</v>
      </c>
      <c r="E119">
        <f t="shared" si="17"/>
        <v>-0.002784999390970988</v>
      </c>
      <c r="F119">
        <f t="shared" si="18"/>
        <v>126.50860028241438</v>
      </c>
      <c r="G119">
        <f t="shared" si="19"/>
        <v>21.702966813697902</v>
      </c>
    </row>
    <row r="120" spans="1:7" ht="12.75">
      <c r="A120">
        <f t="shared" si="14"/>
        <v>114</v>
      </c>
      <c r="B120">
        <f t="shared" si="15"/>
        <v>0.047885312218264024</v>
      </c>
      <c r="C120">
        <f t="shared" si="13"/>
        <v>0.047885312218264024</v>
      </c>
      <c r="D120">
        <f t="shared" si="16"/>
        <v>0.016049785175305864</v>
      </c>
      <c r="E120">
        <f t="shared" si="17"/>
        <v>-0.0026479664774234912</v>
      </c>
      <c r="F120">
        <f t="shared" si="18"/>
        <v>126.52465006758969</v>
      </c>
      <c r="G120">
        <f t="shared" si="19"/>
        <v>21.70031884722048</v>
      </c>
    </row>
    <row r="121" spans="1:7" ht="12.75">
      <c r="A121">
        <f t="shared" si="14"/>
        <v>115</v>
      </c>
      <c r="B121">
        <f t="shared" si="15"/>
        <v>0.047885258444020876</v>
      </c>
      <c r="C121">
        <f t="shared" si="13"/>
        <v>0.047885258444020876</v>
      </c>
      <c r="D121">
        <f t="shared" si="16"/>
        <v>0.015264714956441772</v>
      </c>
      <c r="E121">
        <f t="shared" si="17"/>
        <v>-0.0025177086185681485</v>
      </c>
      <c r="F121">
        <f t="shared" si="18"/>
        <v>126.53991478254613</v>
      </c>
      <c r="G121">
        <f t="shared" si="19"/>
        <v>21.69780113860191</v>
      </c>
    </row>
    <row r="122" spans="1:7" ht="12.75">
      <c r="A122">
        <f t="shared" si="14"/>
        <v>116</v>
      </c>
      <c r="B122">
        <f t="shared" si="15"/>
        <v>0.047885207050890666</v>
      </c>
      <c r="C122">
        <f t="shared" si="13"/>
        <v>0.047885207050890666</v>
      </c>
      <c r="D122">
        <f t="shared" si="16"/>
        <v>0.014518016694200497</v>
      </c>
      <c r="E122">
        <f t="shared" si="17"/>
        <v>-0.002393887737985656</v>
      </c>
      <c r="F122">
        <f t="shared" si="18"/>
        <v>126.55443279924033</v>
      </c>
      <c r="G122">
        <f t="shared" si="19"/>
        <v>21.695407250863926</v>
      </c>
    </row>
    <row r="123" spans="1:7" ht="12.75">
      <c r="A123">
        <f t="shared" si="14"/>
        <v>117</v>
      </c>
      <c r="B123">
        <f t="shared" si="15"/>
        <v>0.047885157946485575</v>
      </c>
      <c r="C123">
        <f t="shared" si="13"/>
        <v>0.047885157946485575</v>
      </c>
      <c r="D123">
        <f t="shared" si="16"/>
        <v>0.013807817718408444</v>
      </c>
      <c r="E123">
        <f t="shared" si="17"/>
        <v>-0.002276182926613801</v>
      </c>
      <c r="F123">
        <f t="shared" si="18"/>
        <v>126.56824061695875</v>
      </c>
      <c r="G123">
        <f t="shared" si="19"/>
        <v>21.693131067937312</v>
      </c>
    </row>
    <row r="124" spans="1:7" ht="12.75">
      <c r="A124">
        <f t="shared" si="14"/>
        <v>118</v>
      </c>
      <c r="B124">
        <f t="shared" si="15"/>
        <v>0.04788511104060742</v>
      </c>
      <c r="C124">
        <f t="shared" si="13"/>
        <v>0.04788511104060742</v>
      </c>
      <c r="D124">
        <f t="shared" si="16"/>
        <v>0.013132336476615158</v>
      </c>
      <c r="E124">
        <f t="shared" si="17"/>
        <v>-0.0021642895427029796</v>
      </c>
      <c r="F124">
        <f t="shared" si="18"/>
        <v>126.58137295343536</v>
      </c>
      <c r="G124">
        <f t="shared" si="19"/>
        <v>21.69096677839461</v>
      </c>
    </row>
    <row r="125" spans="1:7" ht="12.75">
      <c r="A125">
        <f t="shared" si="14"/>
        <v>119</v>
      </c>
      <c r="B125">
        <f t="shared" si="15"/>
        <v>0.047885066245366655</v>
      </c>
      <c r="C125">
        <f t="shared" si="13"/>
        <v>0.047885066245366655</v>
      </c>
      <c r="D125">
        <f t="shared" si="16"/>
        <v>0.012489878127298404</v>
      </c>
      <c r="E125">
        <f t="shared" si="17"/>
        <v>-0.0020579183616222796</v>
      </c>
      <c r="F125">
        <f t="shared" si="18"/>
        <v>126.59386283156266</v>
      </c>
      <c r="G125">
        <f t="shared" si="19"/>
        <v>21.68890886003299</v>
      </c>
    </row>
    <row r="126" spans="1:7" ht="12.75">
      <c r="A126">
        <f t="shared" si="14"/>
        <v>120</v>
      </c>
      <c r="B126">
        <f t="shared" si="15"/>
        <v>0.047885023475273486</v>
      </c>
      <c r="C126">
        <f t="shared" si="13"/>
        <v>0.047885023475273486</v>
      </c>
      <c r="D126">
        <f t="shared" si="16"/>
        <v>0.011878830343543534</v>
      </c>
      <c r="E126">
        <f t="shared" si="17"/>
        <v>-0.0019567947725216417</v>
      </c>
      <c r="F126">
        <f t="shared" si="18"/>
        <v>126.60574166190621</v>
      </c>
      <c r="G126">
        <f t="shared" si="19"/>
        <v>21.686952065260467</v>
      </c>
    </row>
    <row r="127" spans="1:7" ht="12.75">
      <c r="A127">
        <f t="shared" si="14"/>
        <v>121</v>
      </c>
      <c r="B127">
        <f t="shared" si="15"/>
        <v>0.04788498264730454</v>
      </c>
      <c r="C127">
        <f t="shared" si="13"/>
        <v>0.04788498264730454</v>
      </c>
      <c r="D127">
        <f t="shared" si="16"/>
        <v>0.01129765931748139</v>
      </c>
      <c r="E127">
        <f t="shared" si="17"/>
        <v>-0.0018606580190370092</v>
      </c>
      <c r="F127">
        <f t="shared" si="18"/>
        <v>126.61703932122369</v>
      </c>
      <c r="G127">
        <f t="shared" si="19"/>
        <v>21.68509140724143</v>
      </c>
    </row>
    <row r="128" spans="1:7" ht="12.75">
      <c r="A128">
        <f t="shared" si="14"/>
        <v>122</v>
      </c>
      <c r="B128">
        <f t="shared" si="15"/>
        <v>0.047884943680948575</v>
      </c>
      <c r="C128">
        <f t="shared" si="13"/>
        <v>0.047884943680948575</v>
      </c>
      <c r="D128">
        <f t="shared" si="16"/>
        <v>0.01074490595606381</v>
      </c>
      <c r="E128">
        <f t="shared" si="17"/>
        <v>-0.0017692604813948076</v>
      </c>
      <c r="F128">
        <f t="shared" si="18"/>
        <v>126.62778422717975</v>
      </c>
      <c r="G128">
        <f t="shared" si="19"/>
        <v>21.683322146760034</v>
      </c>
    </row>
    <row r="129" spans="1:7" ht="12.75">
      <c r="A129">
        <f t="shared" si="14"/>
        <v>123</v>
      </c>
      <c r="B129">
        <f t="shared" si="15"/>
        <v>0.047884906498233404</v>
      </c>
      <c r="C129">
        <f t="shared" si="13"/>
        <v>0.047884906498233404</v>
      </c>
      <c r="D129">
        <f t="shared" si="16"/>
        <v>0.010219182259233683</v>
      </c>
      <c r="E129">
        <f t="shared" si="17"/>
        <v>-0.0016823669975276623</v>
      </c>
      <c r="F129">
        <f t="shared" si="18"/>
        <v>126.63800340943898</v>
      </c>
      <c r="G129">
        <f t="shared" si="19"/>
        <v>21.681639779762506</v>
      </c>
    </row>
    <row r="130" spans="1:7" ht="12.75">
      <c r="A130">
        <f t="shared" si="14"/>
        <v>124</v>
      </c>
      <c r="B130">
        <f t="shared" si="15"/>
        <v>0.04788487102373725</v>
      </c>
      <c r="C130">
        <f t="shared" si="13"/>
        <v>0.04788487102373725</v>
      </c>
      <c r="D130">
        <f t="shared" si="16"/>
        <v>0.009719167871955925</v>
      </c>
      <c r="E130">
        <f t="shared" si="17"/>
        <v>-0.001599754220880767</v>
      </c>
      <c r="F130">
        <f t="shared" si="18"/>
        <v>126.64772257731093</v>
      </c>
      <c r="G130">
        <f t="shared" si="19"/>
        <v>21.680040025541626</v>
      </c>
    </row>
    <row r="131" spans="1:7" ht="12.75">
      <c r="A131">
        <f t="shared" si="14"/>
        <v>125</v>
      </c>
      <c r="B131">
        <f t="shared" si="15"/>
        <v>0.047884837184586145</v>
      </c>
      <c r="C131">
        <f t="shared" si="13"/>
        <v>0.047884837184586145</v>
      </c>
      <c r="D131">
        <f t="shared" si="16"/>
        <v>0.009243606801871529</v>
      </c>
      <c r="E131">
        <f t="shared" si="17"/>
        <v>-0.0015212100127734995</v>
      </c>
      <c r="F131">
        <f t="shared" si="18"/>
        <v>126.6569661841128</v>
      </c>
      <c r="G131">
        <f t="shared" si="19"/>
        <v>21.678518815528854</v>
      </c>
    </row>
    <row r="132" spans="1:7" ht="12.75">
      <c r="A132">
        <f t="shared" si="14"/>
        <v>126</v>
      </c>
      <c r="B132">
        <f t="shared" si="15"/>
        <v>0.04788480491043972</v>
      </c>
      <c r="C132">
        <f t="shared" si="13"/>
        <v>0.04788480491043972</v>
      </c>
      <c r="D132">
        <f t="shared" si="16"/>
        <v>0.00879130429488395</v>
      </c>
      <c r="E132">
        <f t="shared" si="17"/>
        <v>-0.0014465328673431976</v>
      </c>
      <c r="F132">
        <f t="shared" si="18"/>
        <v>126.66575748840769</v>
      </c>
      <c r="G132">
        <f t="shared" si="19"/>
        <v>21.67707228266151</v>
      </c>
    </row>
    <row r="133" spans="1:7" ht="12.75">
      <c r="A133">
        <f t="shared" si="14"/>
        <v>127</v>
      </c>
      <c r="B133">
        <f t="shared" si="15"/>
        <v>0.04788477413346691</v>
      </c>
      <c r="C133">
        <f t="shared" si="13"/>
        <v>0.04788477413346691</v>
      </c>
      <c r="D133">
        <f t="shared" si="16"/>
        <v>0.008361123861091002</v>
      </c>
      <c r="E133">
        <f t="shared" si="17"/>
        <v>-0.0013755313671754976</v>
      </c>
      <c r="F133">
        <f t="shared" si="18"/>
        <v>126.67411861226879</v>
      </c>
      <c r="G133">
        <f t="shared" si="19"/>
        <v>21.675696751294332</v>
      </c>
    </row>
    <row r="134" spans="1:7" ht="12.75">
      <c r="A134">
        <f t="shared" si="14"/>
        <v>128</v>
      </c>
      <c r="B134">
        <f t="shared" si="15"/>
        <v>0.04788474478831316</v>
      </c>
      <c r="C134">
        <f t="shared" si="13"/>
        <v>0.04788474478831316</v>
      </c>
      <c r="D134">
        <f t="shared" si="16"/>
        <v>0.007951984444046545</v>
      </c>
      <c r="E134">
        <f t="shared" si="17"/>
        <v>-0.0013080236679152701</v>
      </c>
      <c r="F134">
        <f t="shared" si="18"/>
        <v>126.68207059671283</v>
      </c>
      <c r="G134">
        <f t="shared" si="19"/>
        <v>21.674388727626418</v>
      </c>
    </row>
    <row r="135" spans="1:7" ht="12.75">
      <c r="A135">
        <f t="shared" si="14"/>
        <v>129</v>
      </c>
      <c r="B135">
        <f t="shared" si="15"/>
        <v>0.0478847168120606</v>
      </c>
      <c r="C135">
        <f t="shared" si="13"/>
        <v>0.0478847168120606</v>
      </c>
      <c r="D135">
        <f t="shared" si="16"/>
        <v>0.007562857726508554</v>
      </c>
      <c r="E135">
        <f t="shared" si="17"/>
        <v>-0.00124383701014108</v>
      </c>
      <c r="F135">
        <f t="shared" si="18"/>
        <v>126.68963345443935</v>
      </c>
      <c r="G135">
        <f t="shared" si="19"/>
        <v>21.67314489061628</v>
      </c>
    </row>
    <row r="136" spans="1:7" ht="12.75">
      <c r="A136">
        <f t="shared" si="14"/>
        <v>130</v>
      </c>
      <c r="B136">
        <f t="shared" si="15"/>
        <v>0.04788469014418222</v>
      </c>
      <c r="C136">
        <f t="shared" si="13"/>
        <v>0.04788469014418222</v>
      </c>
      <c r="D136">
        <f t="shared" si="16"/>
        <v>0.00719276556620585</v>
      </c>
      <c r="E136">
        <f t="shared" si="17"/>
        <v>-0.0011828072570567727</v>
      </c>
      <c r="F136">
        <f t="shared" si="18"/>
        <v>126.69682622000555</v>
      </c>
      <c r="G136">
        <f t="shared" si="19"/>
        <v>21.671962083359222</v>
      </c>
    </row>
    <row r="137" spans="1:7" ht="12.75">
      <c r="A137">
        <f t="shared" si="14"/>
        <v>131</v>
      </c>
      <c r="B137">
        <f t="shared" si="15"/>
        <v>0.047884664726491194</v>
      </c>
      <c r="C137">
        <f aca="true" t="shared" si="20" ref="C137:C200">IF(B137&lt;0,0,B137)</f>
        <v>0.047884664726491194</v>
      </c>
      <c r="D137">
        <f t="shared" si="16"/>
        <v>0.00684077755545065</v>
      </c>
      <c r="E137">
        <f t="shared" si="17"/>
        <v>-0.0011247784564782926</v>
      </c>
      <c r="F137">
        <f t="shared" si="18"/>
        <v>126.703666997561</v>
      </c>
      <c r="G137">
        <f t="shared" si="19"/>
        <v>21.670837304902744</v>
      </c>
    </row>
    <row r="138" spans="1:7" ht="12.75">
      <c r="A138">
        <f t="shared" si="14"/>
        <v>132</v>
      </c>
      <c r="B138">
        <f t="shared" si="15"/>
        <v>0.04788464050308631</v>
      </c>
      <c r="C138">
        <f t="shared" si="20"/>
        <v>0.04788464050308631</v>
      </c>
      <c r="D138">
        <f t="shared" si="16"/>
        <v>0.006506008698698551</v>
      </c>
      <c r="E138">
        <f t="shared" si="17"/>
        <v>-0.001069602425803673</v>
      </c>
      <c r="F138">
        <f t="shared" si="18"/>
        <v>126.7101730062597</v>
      </c>
      <c r="G138">
        <f t="shared" si="19"/>
        <v>21.66976770247694</v>
      </c>
    </row>
    <row r="139" spans="1:7" ht="12.75">
      <c r="A139">
        <f t="shared" si="14"/>
        <v>133</v>
      </c>
      <c r="B139">
        <f t="shared" si="15"/>
        <v>0.04788461742029415</v>
      </c>
      <c r="C139">
        <f t="shared" si="20"/>
        <v>0.04788461742029415</v>
      </c>
      <c r="D139">
        <f t="shared" si="16"/>
        <v>0.00618761720236094</v>
      </c>
      <c r="E139">
        <f t="shared" si="17"/>
        <v>-0.00101713835870898</v>
      </c>
      <c r="F139">
        <f t="shared" si="18"/>
        <v>126.71636062346205</v>
      </c>
      <c r="G139">
        <f t="shared" si="19"/>
        <v>21.66875056411823</v>
      </c>
    </row>
    <row r="140" spans="1:7" ht="12.75">
      <c r="A140">
        <f t="shared" si="14"/>
        <v>134</v>
      </c>
      <c r="B140">
        <f t="shared" si="15"/>
        <v>0.047884595426609125</v>
      </c>
      <c r="C140">
        <f t="shared" si="20"/>
        <v>0.047884595426609125</v>
      </c>
      <c r="D140">
        <f t="shared" si="16"/>
        <v>0.00588480237166511</v>
      </c>
      <c r="E140">
        <f t="shared" si="17"/>
        <v>-0.0009672524522874593</v>
      </c>
      <c r="F140">
        <f t="shared" si="18"/>
        <v>126.72224542583372</v>
      </c>
      <c r="G140">
        <f t="shared" si="19"/>
        <v>21.667783311665943</v>
      </c>
    </row>
    <row r="141" spans="1:7" ht="12.75">
      <c r="A141">
        <f t="shared" si="14"/>
        <v>135</v>
      </c>
      <c r="B141">
        <f t="shared" si="15"/>
        <v>0.047884574472631426</v>
      </c>
      <c r="C141">
        <f t="shared" si="20"/>
        <v>0.047884574472631426</v>
      </c>
      <c r="D141">
        <f t="shared" si="16"/>
        <v>0.005596802609251661</v>
      </c>
      <c r="E141">
        <f t="shared" si="17"/>
        <v>-0.0009198175536337949</v>
      </c>
      <c r="F141">
        <f t="shared" si="18"/>
        <v>126.72784222844297</v>
      </c>
      <c r="G141">
        <f t="shared" si="19"/>
        <v>21.66686349411231</v>
      </c>
    </row>
    <row r="142" spans="1:7" ht="12.75">
      <c r="A142">
        <f t="shared" si="14"/>
        <v>136</v>
      </c>
      <c r="B142">
        <f t="shared" si="15"/>
        <v>0.047884554511003964</v>
      </c>
      <c r="C142">
        <f t="shared" si="20"/>
        <v>0.047884554511003964</v>
      </c>
      <c r="D142">
        <f t="shared" si="16"/>
        <v>0.005322893510796511</v>
      </c>
      <c r="E142">
        <f t="shared" si="17"/>
        <v>-0.0008747128247108549</v>
      </c>
      <c r="F142">
        <f t="shared" si="18"/>
        <v>126.73316512195376</v>
      </c>
      <c r="G142">
        <f t="shared" si="19"/>
        <v>21.6659887812876</v>
      </c>
    </row>
    <row r="143" spans="1:7" ht="12.75">
      <c r="A143">
        <f t="shared" si="14"/>
        <v>137</v>
      </c>
      <c r="B143">
        <f t="shared" si="15"/>
        <v>0.04788453549634842</v>
      </c>
      <c r="C143">
        <f t="shared" si="20"/>
        <v>0.04788453549634842</v>
      </c>
      <c r="D143">
        <f t="shared" si="16"/>
        <v>0.005062386052890666</v>
      </c>
      <c r="E143">
        <f t="shared" si="17"/>
        <v>-0.000831823424562339</v>
      </c>
      <c r="F143">
        <f t="shared" si="18"/>
        <v>126.73822750800664</v>
      </c>
      <c r="G143">
        <f t="shared" si="19"/>
        <v>21.665156957863037</v>
      </c>
    </row>
    <row r="144" spans="1:7" ht="12.75">
      <c r="A144">
        <f t="shared" si="14"/>
        <v>138</v>
      </c>
      <c r="B144">
        <f t="shared" si="15"/>
        <v>0.04788451738520102</v>
      </c>
      <c r="C144">
        <f t="shared" si="20"/>
        <v>0.04788451738520102</v>
      </c>
      <c r="D144">
        <f t="shared" si="16"/>
        <v>0.004814624868836326</v>
      </c>
      <c r="E144">
        <f t="shared" si="17"/>
        <v>-0.0007910402078961098</v>
      </c>
      <c r="F144">
        <f t="shared" si="18"/>
        <v>126.74304213287549</v>
      </c>
      <c r="G144">
        <f t="shared" si="19"/>
        <v>21.66436591765514</v>
      </c>
    </row>
    <row r="145" spans="1:7" ht="12.75">
      <c r="A145">
        <f t="shared" si="14"/>
        <v>139</v>
      </c>
      <c r="B145">
        <f t="shared" si="15"/>
        <v>0.04788450013594829</v>
      </c>
      <c r="C145">
        <f t="shared" si="20"/>
        <v>0.04788450013594829</v>
      </c>
      <c r="D145">
        <f t="shared" si="16"/>
        <v>0.004578986608077429</v>
      </c>
      <c r="E145">
        <f t="shared" si="17"/>
        <v>-0.0007522594391922155</v>
      </c>
      <c r="F145">
        <f t="shared" si="18"/>
        <v>126.74762111948357</v>
      </c>
      <c r="G145">
        <f t="shared" si="19"/>
        <v>21.663613658215947</v>
      </c>
    </row>
    <row r="146" spans="1:7" ht="12.75">
      <c r="A146">
        <f t="shared" si="14"/>
        <v>140</v>
      </c>
      <c r="B146">
        <f t="shared" si="15"/>
        <v>0.0478844837087631</v>
      </c>
      <c r="C146">
        <f t="shared" si="20"/>
        <v>0.0478844837087631</v>
      </c>
      <c r="D146">
        <f t="shared" si="16"/>
        <v>0.0043548783752696</v>
      </c>
      <c r="E146">
        <f t="shared" si="17"/>
        <v>-0.0007153825214805121</v>
      </c>
      <c r="F146">
        <f t="shared" si="18"/>
        <v>126.75197599785884</v>
      </c>
      <c r="G146">
        <f t="shared" si="19"/>
        <v>21.662898275694467</v>
      </c>
    </row>
    <row r="147" spans="1:7" ht="12.75">
      <c r="A147">
        <f t="shared" si="14"/>
        <v>141</v>
      </c>
      <c r="B147">
        <f t="shared" si="15"/>
        <v>0.0478844680655413</v>
      </c>
      <c r="C147">
        <f t="shared" si="20"/>
        <v>0.0478844680655413</v>
      </c>
      <c r="D147">
        <f t="shared" si="16"/>
        <v>0.00414173624515346</v>
      </c>
      <c r="E147">
        <f t="shared" si="17"/>
        <v>-0.0006803157390100623</v>
      </c>
      <c r="F147">
        <f t="shared" si="18"/>
        <v>126.756117734104</v>
      </c>
      <c r="G147">
        <f t="shared" si="19"/>
        <v>21.662217959955456</v>
      </c>
    </row>
    <row r="148" spans="1:7" ht="12.75">
      <c r="A148">
        <f t="shared" si="14"/>
        <v>142</v>
      </c>
      <c r="B148">
        <f t="shared" si="15"/>
        <v>0.047884453169839115</v>
      </c>
      <c r="C148">
        <f t="shared" si="20"/>
        <v>0.047884453169839115</v>
      </c>
      <c r="D148">
        <f t="shared" si="16"/>
        <v>0.003939023849572898</v>
      </c>
      <c r="E148">
        <f t="shared" si="17"/>
        <v>-0.0006469700130635747</v>
      </c>
      <c r="F148">
        <f t="shared" si="18"/>
        <v>126.76005675795356</v>
      </c>
      <c r="G148">
        <f t="shared" si="19"/>
        <v>21.66157098994239</v>
      </c>
    </row>
    <row r="149" spans="1:7" ht="12.75">
      <c r="A149">
        <f t="shared" si="14"/>
        <v>143</v>
      </c>
      <c r="B149">
        <f t="shared" si="15"/>
        <v>0.047884438986811585</v>
      </c>
      <c r="C149">
        <f t="shared" si="20"/>
        <v>0.047884438986811585</v>
      </c>
      <c r="D149">
        <f t="shared" si="16"/>
        <v>0.0037462310331752846</v>
      </c>
      <c r="E149">
        <f t="shared" si="17"/>
        <v>-0.0006152606702338748</v>
      </c>
      <c r="F149">
        <f t="shared" si="18"/>
        <v>126.76380298898674</v>
      </c>
      <c r="G149">
        <f t="shared" si="19"/>
        <v>21.660955729272157</v>
      </c>
    </row>
    <row r="150" spans="1:7" ht="12.75">
      <c r="A150">
        <f t="shared" si="14"/>
        <v>144</v>
      </c>
      <c r="B150">
        <f t="shared" si="15"/>
        <v>0.04788442548315195</v>
      </c>
      <c r="C150">
        <f t="shared" si="20"/>
        <v>0.04788442548315195</v>
      </c>
      <c r="D150">
        <f t="shared" si="16"/>
        <v>0.0035628725744256684</v>
      </c>
      <c r="E150">
        <f t="shared" si="17"/>
        <v>-0.0005851072225111498</v>
      </c>
      <c r="F150">
        <f t="shared" si="18"/>
        <v>126.76736586156116</v>
      </c>
      <c r="G150">
        <f t="shared" si="19"/>
        <v>21.660370622049644</v>
      </c>
    </row>
    <row r="151" spans="1:7" ht="12.75">
      <c r="A151">
        <f aca="true" t="shared" si="21" ref="A151:A214">A150+DT_COOP</f>
        <v>145</v>
      </c>
      <c r="B151">
        <f aca="true" t="shared" si="22" ref="B151:B214">I_COOP/(1+K1_COOP*F150*G150-K7_COOP*F150*G150-K3_COOP*F150)</f>
        <v>0.04788441262703257</v>
      </c>
      <c r="C151">
        <f t="shared" si="20"/>
        <v>0.04788441262703257</v>
      </c>
      <c r="D151">
        <f aca="true" t="shared" si="23" ref="D151:D214">K5_COOP*C151*F150*G150-K7_COOP*F150*G150-K3_COOP*F150</f>
        <v>0.003388486968892934</v>
      </c>
      <c r="E151">
        <f aca="true" t="shared" si="24" ref="E151:E214">K6_COOP*C151*F150*G150-K8_COOP*F150*G150-K4_COOP*G150</f>
        <v>-0.0005564331585097282</v>
      </c>
      <c r="F151">
        <f aca="true" t="shared" si="25" ref="F151:F214">F150+D151*DT_COOP</f>
        <v>126.77075434853005</v>
      </c>
      <c r="G151">
        <f aca="true" t="shared" si="26" ref="G151:G214">G150+E151*DT_COOP</f>
        <v>21.659814188891133</v>
      </c>
    </row>
    <row r="152" spans="1:7" ht="12.75">
      <c r="A152">
        <f t="shared" si="21"/>
        <v>146</v>
      </c>
      <c r="B152">
        <f t="shared" si="22"/>
        <v>0.047884400388046915</v>
      </c>
      <c r="C152">
        <f t="shared" si="20"/>
        <v>0.047884400388046915</v>
      </c>
      <c r="D152">
        <f t="shared" si="23"/>
        <v>0.0032226352716744344</v>
      </c>
      <c r="E152">
        <f t="shared" si="24"/>
        <v>-0.0005291657453232457</v>
      </c>
      <c r="F152">
        <f t="shared" si="25"/>
        <v>126.77397698380172</v>
      </c>
      <c r="G152">
        <f t="shared" si="26"/>
        <v>21.65928502314581</v>
      </c>
    </row>
    <row r="153" spans="1:7" ht="12.75">
      <c r="A153">
        <f t="shared" si="21"/>
        <v>147</v>
      </c>
      <c r="B153">
        <f t="shared" si="22"/>
        <v>0.04788438873715315</v>
      </c>
      <c r="C153">
        <f t="shared" si="20"/>
        <v>0.04788438873715315</v>
      </c>
      <c r="D153">
        <f t="shared" si="23"/>
        <v>0.003064899996146231</v>
      </c>
      <c r="E153">
        <f t="shared" si="24"/>
        <v>-0.0005032358403949111</v>
      </c>
      <c r="F153">
        <f t="shared" si="25"/>
        <v>126.77704188379786</v>
      </c>
      <c r="G153">
        <f t="shared" si="26"/>
        <v>21.658781787305415</v>
      </c>
    </row>
    <row r="154" spans="1:7" ht="12.75">
      <c r="A154">
        <f t="shared" si="21"/>
        <v>148</v>
      </c>
      <c r="B154">
        <f t="shared" si="22"/>
        <v>0.0478843776466193</v>
      </c>
      <c r="C154">
        <f t="shared" si="20"/>
        <v>0.0478843776466193</v>
      </c>
      <c r="D154">
        <f t="shared" si="23"/>
        <v>0.0029148840663983933</v>
      </c>
      <c r="E154">
        <f t="shared" si="24"/>
        <v>-0.00047857771289061546</v>
      </c>
      <c r="F154">
        <f t="shared" si="25"/>
        <v>126.77995676786426</v>
      </c>
      <c r="G154">
        <f t="shared" si="26"/>
        <v>21.658303209592525</v>
      </c>
    </row>
    <row r="155" spans="1:7" ht="12.75">
      <c r="A155">
        <f t="shared" si="21"/>
        <v>149</v>
      </c>
      <c r="B155">
        <f t="shared" si="22"/>
        <v>0.047884367089969654</v>
      </c>
      <c r="C155">
        <f t="shared" si="20"/>
        <v>0.047884367089969654</v>
      </c>
      <c r="D155">
        <f t="shared" si="23"/>
        <v>0.0027722098205771317</v>
      </c>
      <c r="E155">
        <f t="shared" si="24"/>
        <v>-0.0004551288741301285</v>
      </c>
      <c r="F155">
        <f t="shared" si="25"/>
        <v>126.78272897768484</v>
      </c>
      <c r="G155">
        <f t="shared" si="26"/>
        <v>21.657848080718395</v>
      </c>
    </row>
    <row r="156" spans="1:7" ht="12.75">
      <c r="A156">
        <f t="shared" si="21"/>
        <v>150</v>
      </c>
      <c r="B156">
        <f t="shared" si="22"/>
        <v>0.04788435704193317</v>
      </c>
      <c r="C156">
        <f t="shared" si="20"/>
        <v>0.04788435704193317</v>
      </c>
      <c r="D156">
        <f t="shared" si="23"/>
        <v>0.0026365180628484808</v>
      </c>
      <c r="E156">
        <f t="shared" si="24"/>
        <v>-0.00043282991650550606</v>
      </c>
      <c r="F156">
        <f t="shared" si="25"/>
        <v>126.78536549574768</v>
      </c>
      <c r="G156">
        <f t="shared" si="26"/>
        <v>21.65741525080189</v>
      </c>
    </row>
    <row r="157" spans="1:7" ht="12.75">
      <c r="A157">
        <f t="shared" si="21"/>
        <v>151</v>
      </c>
      <c r="B157">
        <f t="shared" si="22"/>
        <v>0.04788434747839313</v>
      </c>
      <c r="C157">
        <f t="shared" si="20"/>
        <v>0.04788434747839313</v>
      </c>
      <c r="D157">
        <f t="shared" si="23"/>
        <v>0.0025074671615135102</v>
      </c>
      <c r="E157">
        <f t="shared" si="24"/>
        <v>-0.00041162436057073926</v>
      </c>
      <c r="F157">
        <f t="shared" si="25"/>
        <v>126.78787296290919</v>
      </c>
      <c r="G157">
        <f t="shared" si="26"/>
        <v>21.65700362644132</v>
      </c>
    </row>
    <row r="158" spans="1:7" ht="12.75">
      <c r="A158">
        <f t="shared" si="21"/>
        <v>152</v>
      </c>
      <c r="B158">
        <f t="shared" si="22"/>
        <v>0.04788433837633861</v>
      </c>
      <c r="C158">
        <f t="shared" si="20"/>
        <v>0.04788433837633861</v>
      </c>
      <c r="D158">
        <f t="shared" si="23"/>
        <v>0.002384732191069716</v>
      </c>
      <c r="E158">
        <f t="shared" si="24"/>
        <v>-0.00039145850977528873</v>
      </c>
      <c r="F158">
        <f t="shared" si="25"/>
        <v>126.79025769510027</v>
      </c>
      <c r="G158">
        <f t="shared" si="26"/>
        <v>21.656612167931545</v>
      </c>
    </row>
    <row r="159" spans="1:7" ht="12.75">
      <c r="A159">
        <f t="shared" si="21"/>
        <v>153</v>
      </c>
      <c r="B159">
        <f t="shared" si="22"/>
        <v>0.047884329713817515</v>
      </c>
      <c r="C159">
        <f t="shared" si="20"/>
        <v>0.047884329713817515</v>
      </c>
      <c r="D159">
        <f t="shared" si="23"/>
        <v>0.0022680041161224906</v>
      </c>
      <c r="E159">
        <f t="shared" si="24"/>
        <v>-0.0003722813125099922</v>
      </c>
      <c r="F159">
        <f t="shared" si="25"/>
        <v>126.79252569921638</v>
      </c>
      <c r="G159">
        <f t="shared" si="26"/>
        <v>21.656239886619034</v>
      </c>
    </row>
    <row r="160" spans="1:7" ht="12.75">
      <c r="A160">
        <f t="shared" si="21"/>
        <v>154</v>
      </c>
      <c r="B160">
        <f t="shared" si="22"/>
        <v>0.04788432146989123</v>
      </c>
      <c r="C160">
        <f t="shared" si="20"/>
        <v>0.04788432146989123</v>
      </c>
      <c r="D160">
        <f t="shared" si="23"/>
        <v>0.0021569890150390236</v>
      </c>
      <c r="E160">
        <f t="shared" si="24"/>
        <v>-0.00035404423106433214</v>
      </c>
      <c r="F160">
        <f t="shared" si="25"/>
        <v>126.79468268823142</v>
      </c>
      <c r="G160">
        <f t="shared" si="26"/>
        <v>21.65588584238797</v>
      </c>
    </row>
    <row r="161" spans="1:7" ht="12.75">
      <c r="A161">
        <f t="shared" si="21"/>
        <v>155</v>
      </c>
      <c r="B161">
        <f t="shared" si="22"/>
        <v>0.04788431362459081</v>
      </c>
      <c r="C161">
        <f t="shared" si="20"/>
        <v>0.04788431362459081</v>
      </c>
      <c r="D161">
        <f t="shared" si="23"/>
        <v>0.002051407341479461</v>
      </c>
      <c r="E161">
        <f t="shared" si="24"/>
        <v>-0.0003367011171657719</v>
      </c>
      <c r="F161">
        <f t="shared" si="25"/>
        <v>126.7967340955729</v>
      </c>
      <c r="G161">
        <f t="shared" si="26"/>
        <v>21.655549141270804</v>
      </c>
    </row>
    <row r="162" spans="1:7" ht="12.75">
      <c r="A162">
        <f t="shared" si="21"/>
        <v>156</v>
      </c>
      <c r="B162">
        <f t="shared" si="22"/>
        <v>0.04788430615887486</v>
      </c>
      <c r="C162">
        <f t="shared" si="20"/>
        <v>0.04788430615887486</v>
      </c>
      <c r="D162">
        <f t="shared" si="23"/>
        <v>0.0019509932219525794</v>
      </c>
      <c r="E162">
        <f t="shared" si="24"/>
        <v>-0.000320208093718799</v>
      </c>
      <c r="F162">
        <f t="shared" si="25"/>
        <v>126.79868508879485</v>
      </c>
      <c r="G162">
        <f t="shared" si="26"/>
        <v>21.655228933177085</v>
      </c>
    </row>
    <row r="163" spans="1:7" ht="12.75">
      <c r="A163">
        <f t="shared" si="21"/>
        <v>157</v>
      </c>
      <c r="B163">
        <f t="shared" si="22"/>
        <v>0.047884299054588936</v>
      </c>
      <c r="C163">
        <f t="shared" si="20"/>
        <v>0.047884299054588936</v>
      </c>
      <c r="D163">
        <f t="shared" si="23"/>
        <v>0.001855493787629392</v>
      </c>
      <c r="E163">
        <f t="shared" si="24"/>
        <v>-0.00030452344247300367</v>
      </c>
      <c r="F163">
        <f t="shared" si="25"/>
        <v>126.80054058258249</v>
      </c>
      <c r="G163">
        <f t="shared" si="26"/>
        <v>21.654924409734612</v>
      </c>
    </row>
    <row r="164" spans="1:7" ht="12.75">
      <c r="A164">
        <f t="shared" si="21"/>
        <v>158</v>
      </c>
      <c r="B164">
        <f t="shared" si="22"/>
        <v>0.047884292294426374</v>
      </c>
      <c r="C164">
        <f t="shared" si="20"/>
        <v>0.047884292294426374</v>
      </c>
      <c r="D164">
        <f t="shared" si="23"/>
        <v>0.0017646685387422423</v>
      </c>
      <c r="E164">
        <f t="shared" si="24"/>
        <v>-0.00028960749730111424</v>
      </c>
      <c r="F164">
        <f t="shared" si="25"/>
        <v>126.80230525112123</v>
      </c>
      <c r="G164">
        <f t="shared" si="26"/>
        <v>21.65463480223731</v>
      </c>
    </row>
    <row r="165" spans="1:7" ht="12.75">
      <c r="A165">
        <f t="shared" si="21"/>
        <v>159</v>
      </c>
      <c r="B165">
        <f t="shared" si="22"/>
        <v>0.04788428586189077</v>
      </c>
      <c r="C165">
        <f t="shared" si="20"/>
        <v>0.04788428586189077</v>
      </c>
      <c r="D165">
        <f t="shared" si="23"/>
        <v>0.0016782887400230706</v>
      </c>
      <c r="E165">
        <f t="shared" si="24"/>
        <v>-0.0002754225427945567</v>
      </c>
      <c r="F165">
        <f t="shared" si="25"/>
        <v>126.80398353986125</v>
      </c>
      <c r="G165">
        <f t="shared" si="26"/>
        <v>21.654359379694515</v>
      </c>
    </row>
    <row r="166" spans="1:7" ht="12.75">
      <c r="A166">
        <f t="shared" si="21"/>
        <v>160</v>
      </c>
      <c r="B166">
        <f t="shared" si="22"/>
        <v>0.04788427974125987</v>
      </c>
      <c r="C166">
        <f t="shared" si="20"/>
        <v>0.04788427974125987</v>
      </c>
      <c r="D166">
        <f t="shared" si="23"/>
        <v>0.0015961368456389735</v>
      </c>
      <c r="E166">
        <f t="shared" si="24"/>
        <v>-0.0002619327179107511</v>
      </c>
      <c r="F166">
        <f t="shared" si="25"/>
        <v>126.80557967670688</v>
      </c>
      <c r="G166">
        <f t="shared" si="26"/>
        <v>21.654097446976603</v>
      </c>
    </row>
    <row r="167" spans="1:7" ht="12.75">
      <c r="A167">
        <f t="shared" si="21"/>
        <v>161</v>
      </c>
      <c r="B167">
        <f t="shared" si="22"/>
        <v>0.04788427391755074</v>
      </c>
      <c r="C167">
        <f t="shared" si="20"/>
        <v>0.04788427391755074</v>
      </c>
      <c r="D167">
        <f t="shared" si="23"/>
        <v>0.001518005952172885</v>
      </c>
      <c r="E167">
        <f t="shared" si="24"/>
        <v>-0.0002491039244478799</v>
      </c>
      <c r="F167">
        <f t="shared" si="25"/>
        <v>126.80709768265906</v>
      </c>
      <c r="G167">
        <f t="shared" si="26"/>
        <v>21.653848343052154</v>
      </c>
    </row>
    <row r="168" spans="1:7" ht="12.75">
      <c r="A168">
        <f t="shared" si="21"/>
        <v>162</v>
      </c>
      <c r="B168">
        <f t="shared" si="22"/>
        <v>0.04788426837648668</v>
      </c>
      <c r="C168">
        <f t="shared" si="20"/>
        <v>0.04788426837648668</v>
      </c>
      <c r="D168">
        <f t="shared" si="23"/>
        <v>0.0014436992783641855</v>
      </c>
      <c r="E168">
        <f t="shared" si="24"/>
        <v>-0.0002369037400078433</v>
      </c>
      <c r="F168">
        <f t="shared" si="25"/>
        <v>126.80854138193743</v>
      </c>
      <c r="G168">
        <f t="shared" si="26"/>
        <v>21.653611439312147</v>
      </c>
    </row>
    <row r="169" spans="1:7" ht="12.75">
      <c r="A169">
        <f t="shared" si="21"/>
        <v>163</v>
      </c>
      <c r="B169">
        <f t="shared" si="22"/>
        <v>0.047884263104465086</v>
      </c>
      <c r="C169">
        <f t="shared" si="20"/>
        <v>0.047884263104465086</v>
      </c>
      <c r="D169">
        <f t="shared" si="23"/>
        <v>0.0013730296702076927</v>
      </c>
      <c r="E169">
        <f t="shared" si="24"/>
        <v>-0.00022530133537057573</v>
      </c>
      <c r="F169">
        <f t="shared" si="25"/>
        <v>126.80991441160764</v>
      </c>
      <c r="G169">
        <f t="shared" si="26"/>
        <v>21.653386137976778</v>
      </c>
    </row>
    <row r="170" spans="1:7" ht="12.75">
      <c r="A170">
        <f t="shared" si="21"/>
        <v>164</v>
      </c>
      <c r="B170">
        <f t="shared" si="22"/>
        <v>0.047884258088526865</v>
      </c>
      <c r="C170">
        <f t="shared" si="20"/>
        <v>0.047884258088526865</v>
      </c>
      <c r="D170">
        <f t="shared" si="23"/>
        <v>0.001305819130208441</v>
      </c>
      <c r="E170">
        <f t="shared" si="24"/>
        <v>-0.00021426739591223765</v>
      </c>
      <c r="F170">
        <f t="shared" si="25"/>
        <v>126.81122023073785</v>
      </c>
      <c r="G170">
        <f t="shared" si="26"/>
        <v>21.653171870580866</v>
      </c>
    </row>
    <row r="171" spans="1:7" ht="12.75">
      <c r="A171">
        <f t="shared" si="21"/>
        <v>165</v>
      </c>
      <c r="B171">
        <f t="shared" si="22"/>
        <v>0.04788425331632716</v>
      </c>
      <c r="C171">
        <f t="shared" si="20"/>
        <v>0.04788425331632716</v>
      </c>
      <c r="D171">
        <f t="shared" si="23"/>
        <v>0.0012418983696873553</v>
      </c>
      <c r="E171">
        <f t="shared" si="24"/>
        <v>-0.00020377404694138512</v>
      </c>
      <c r="F171">
        <f t="shared" si="25"/>
        <v>126.81246212910753</v>
      </c>
      <c r="G171">
        <f t="shared" si="26"/>
        <v>21.652968096533925</v>
      </c>
    </row>
    <row r="172" spans="1:7" ht="12.75">
      <c r="A172">
        <f t="shared" si="21"/>
        <v>166</v>
      </c>
      <c r="B172">
        <f t="shared" si="22"/>
        <v>0.047884248776107106</v>
      </c>
      <c r="C172">
        <f t="shared" si="20"/>
        <v>0.047884248776107106</v>
      </c>
      <c r="D172">
        <f t="shared" si="23"/>
        <v>0.0011811063828908175</v>
      </c>
      <c r="E172">
        <f t="shared" si="24"/>
        <v>-0.00019379478275260986</v>
      </c>
      <c r="F172">
        <f t="shared" si="25"/>
        <v>126.81364323549042</v>
      </c>
      <c r="G172">
        <f t="shared" si="26"/>
        <v>21.652774301751172</v>
      </c>
    </row>
    <row r="173" spans="1:7" ht="12.75">
      <c r="A173">
        <f t="shared" si="21"/>
        <v>167</v>
      </c>
      <c r="B173">
        <f t="shared" si="22"/>
        <v>0.04788424445666691</v>
      </c>
      <c r="C173">
        <f t="shared" si="20"/>
        <v>0.04788424445666691</v>
      </c>
      <c r="D173">
        <f t="shared" si="23"/>
        <v>0.0011232900419386738</v>
      </c>
      <c r="E173">
        <f t="shared" si="24"/>
        <v>-0.00018430439918537544</v>
      </c>
      <c r="F173">
        <f t="shared" si="25"/>
        <v>126.81476652553235</v>
      </c>
      <c r="G173">
        <f t="shared" si="26"/>
        <v>21.65258999735199</v>
      </c>
    </row>
    <row r="174" spans="1:7" ht="12.75">
      <c r="A174">
        <f t="shared" si="21"/>
        <v>168</v>
      </c>
      <c r="B174">
        <f t="shared" si="22"/>
        <v>0.04788424034734016</v>
      </c>
      <c r="C174">
        <f t="shared" si="20"/>
        <v>0.04788424034734016</v>
      </c>
      <c r="D174">
        <f t="shared" si="23"/>
        <v>0.0010683037115519767</v>
      </c>
      <c r="E174">
        <f t="shared" si="24"/>
        <v>-0.00017527892952151625</v>
      </c>
      <c r="F174">
        <f t="shared" si="25"/>
        <v>126.8158348292439</v>
      </c>
      <c r="G174">
        <f t="shared" si="26"/>
        <v>21.652414718422467</v>
      </c>
    </row>
    <row r="175" spans="1:7" ht="12.75">
      <c r="A175">
        <f t="shared" si="21"/>
        <v>169</v>
      </c>
      <c r="B175">
        <f t="shared" si="22"/>
        <v>0.047884236437968984</v>
      </c>
      <c r="C175">
        <f t="shared" si="20"/>
        <v>0.047884236437968984</v>
      </c>
      <c r="D175">
        <f t="shared" si="23"/>
        <v>0.001016008882601227</v>
      </c>
      <c r="E175">
        <f t="shared" si="24"/>
        <v>-0.0001666955835728512</v>
      </c>
      <c r="F175">
        <f t="shared" si="25"/>
        <v>126.8168508381265</v>
      </c>
      <c r="G175">
        <f t="shared" si="26"/>
        <v>21.652248022838894</v>
      </c>
    </row>
    <row r="176" spans="1:7" ht="12.75">
      <c r="A176">
        <f t="shared" si="21"/>
        <v>170</v>
      </c>
      <c r="B176">
        <f t="shared" si="22"/>
        <v>0.04788423271888059</v>
      </c>
      <c r="C176">
        <f t="shared" si="20"/>
        <v>0.04788423271888059</v>
      </c>
      <c r="D176">
        <f t="shared" si="23"/>
        <v>0.0009662738235673984</v>
      </c>
      <c r="E176">
        <f t="shared" si="24"/>
        <v>-0.00015853268976240287</v>
      </c>
      <c r="F176">
        <f t="shared" si="25"/>
        <v>126.81781711195006</v>
      </c>
      <c r="G176">
        <f t="shared" si="26"/>
        <v>21.65208949014913</v>
      </c>
    </row>
    <row r="177" spans="1:7" ht="12.75">
      <c r="A177">
        <f t="shared" si="21"/>
        <v>171</v>
      </c>
      <c r="B177">
        <f t="shared" si="22"/>
        <v>0.04788422918086468</v>
      </c>
      <c r="C177">
        <f t="shared" si="20"/>
        <v>0.04788422918086468</v>
      </c>
      <c r="D177">
        <f t="shared" si="23"/>
        <v>0.0009189732490488822</v>
      </c>
      <c r="E177">
        <f t="shared" si="24"/>
        <v>-0.00015076964008842175</v>
      </c>
      <c r="F177">
        <f t="shared" si="25"/>
        <v>126.8187360851991</v>
      </c>
      <c r="G177">
        <f t="shared" si="26"/>
        <v>21.65193872050904</v>
      </c>
    </row>
    <row r="178" spans="1:7" ht="12.75">
      <c r="A178">
        <f t="shared" si="21"/>
        <v>172</v>
      </c>
      <c r="B178">
        <f t="shared" si="22"/>
        <v>0.047884225815151726</v>
      </c>
      <c r="C178">
        <f t="shared" si="20"/>
        <v>0.047884225815151726</v>
      </c>
      <c r="D178">
        <f t="shared" si="23"/>
        <v>0.0008739880044226211</v>
      </c>
      <c r="E178">
        <f t="shared" si="24"/>
        <v>-0.00014338683780912298</v>
      </c>
      <c r="F178">
        <f t="shared" si="25"/>
        <v>126.81961007320353</v>
      </c>
      <c r="G178">
        <f t="shared" si="26"/>
        <v>21.65179533367123</v>
      </c>
    </row>
    <row r="179" spans="1:7" ht="12.75">
      <c r="A179">
        <f t="shared" si="21"/>
        <v>173</v>
      </c>
      <c r="B179">
        <f t="shared" si="22"/>
        <v>0.047884222613392514</v>
      </c>
      <c r="C179">
        <f t="shared" si="20"/>
        <v>0.047884222613392514</v>
      </c>
      <c r="D179">
        <f t="shared" si="23"/>
        <v>0.0008312047659719823</v>
      </c>
      <c r="E179">
        <f t="shared" si="24"/>
        <v>-0.00013636564769292647</v>
      </c>
      <c r="F179">
        <f t="shared" si="25"/>
        <v>126.82044127796951</v>
      </c>
      <c r="G179">
        <f t="shared" si="26"/>
        <v>21.65165896802354</v>
      </c>
    </row>
    <row r="180" spans="1:7" ht="12.75">
      <c r="A180">
        <f t="shared" si="21"/>
        <v>174</v>
      </c>
      <c r="B180">
        <f t="shared" si="22"/>
        <v>0.04788421956763836</v>
      </c>
      <c r="C180">
        <f t="shared" si="20"/>
        <v>0.04788421956763836</v>
      </c>
      <c r="D180">
        <f t="shared" si="23"/>
        <v>0.0007905157556438169</v>
      </c>
      <c r="E180">
        <f t="shared" si="24"/>
        <v>-0.00012968834875559665</v>
      </c>
      <c r="F180">
        <f t="shared" si="25"/>
        <v>126.82123179372515</v>
      </c>
      <c r="G180">
        <f t="shared" si="26"/>
        <v>21.651529279674783</v>
      </c>
    </row>
    <row r="181" spans="1:7" ht="12.75">
      <c r="A181">
        <f t="shared" si="21"/>
        <v>175</v>
      </c>
      <c r="B181">
        <f t="shared" si="22"/>
        <v>0.04788421667032232</v>
      </c>
      <c r="C181">
        <f t="shared" si="20"/>
        <v>0.04788421667032232</v>
      </c>
      <c r="D181">
        <f t="shared" si="23"/>
        <v>0.0007518184697623553</v>
      </c>
      <c r="E181">
        <f t="shared" si="24"/>
        <v>-0.00012333808929398948</v>
      </c>
      <c r="F181">
        <f t="shared" si="25"/>
        <v>126.82198361219491</v>
      </c>
      <c r="G181">
        <f t="shared" si="26"/>
        <v>21.651405941585487</v>
      </c>
    </row>
    <row r="182" spans="1:7" ht="12.75">
      <c r="A182">
        <f t="shared" si="21"/>
        <v>176</v>
      </c>
      <c r="B182">
        <f t="shared" si="22"/>
        <v>0.04788421391424111</v>
      </c>
      <c r="C182">
        <f t="shared" si="20"/>
        <v>0.04788421391424111</v>
      </c>
      <c r="D182">
        <f t="shared" si="23"/>
        <v>0.0007150154209742965</v>
      </c>
      <c r="E182">
        <f t="shared" si="24"/>
        <v>-0.0001172988441939804</v>
      </c>
      <c r="F182">
        <f t="shared" si="25"/>
        <v>126.82269862761589</v>
      </c>
      <c r="G182">
        <f t="shared" si="26"/>
        <v>21.651288642741292</v>
      </c>
    </row>
    <row r="183" spans="1:7" ht="12.75">
      <c r="A183">
        <f t="shared" si="21"/>
        <v>177</v>
      </c>
      <c r="B183">
        <f t="shared" si="22"/>
        <v>0.047884211292538066</v>
      </c>
      <c r="C183">
        <f t="shared" si="20"/>
        <v>0.047884211292538066</v>
      </c>
      <c r="D183">
        <f t="shared" si="23"/>
        <v>0.0006800138928539923</v>
      </c>
      <c r="E183">
        <f t="shared" si="24"/>
        <v>-0.00011155537428408913</v>
      </c>
      <c r="F183">
        <f t="shared" si="25"/>
        <v>126.82337864150875</v>
      </c>
      <c r="G183">
        <f t="shared" si="26"/>
        <v>21.651177087367007</v>
      </c>
    </row>
    <row r="184" spans="1:7" ht="12.75">
      <c r="A184">
        <f t="shared" si="21"/>
        <v>178</v>
      </c>
      <c r="B184">
        <f t="shared" si="22"/>
        <v>0.04788420879868674</v>
      </c>
      <c r="C184">
        <f t="shared" si="20"/>
        <v>0.04788420879868674</v>
      </c>
      <c r="D184">
        <f t="shared" si="23"/>
        <v>0.0006467257065025933</v>
      </c>
      <c r="E184">
        <f t="shared" si="24"/>
        <v>-0.00010609318771903631</v>
      </c>
      <c r="F184">
        <f t="shared" si="25"/>
        <v>126.82402536721526</v>
      </c>
      <c r="G184">
        <f t="shared" si="26"/>
        <v>21.65107099417929</v>
      </c>
    </row>
    <row r="185" spans="1:7" ht="12.75">
      <c r="A185">
        <f t="shared" si="21"/>
        <v>179</v>
      </c>
      <c r="B185">
        <f t="shared" si="22"/>
        <v>0.04788420642647516</v>
      </c>
      <c r="C185">
        <f t="shared" si="20"/>
        <v>0.04788420642647516</v>
      </c>
      <c r="D185">
        <f t="shared" si="23"/>
        <v>0.0006150669985123258</v>
      </c>
      <c r="E185">
        <f t="shared" si="24"/>
        <v>-0.00010089850329730865</v>
      </c>
      <c r="F185">
        <f t="shared" si="25"/>
        <v>126.82464043421376</v>
      </c>
      <c r="G185">
        <f t="shared" si="26"/>
        <v>21.65097009567599</v>
      </c>
    </row>
    <row r="186" spans="1:7" ht="12.75">
      <c r="A186">
        <f t="shared" si="21"/>
        <v>180</v>
      </c>
      <c r="B186">
        <f t="shared" si="22"/>
        <v>0.04788420416999099</v>
      </c>
      <c r="C186">
        <f t="shared" si="20"/>
        <v>0.04788420416999099</v>
      </c>
      <c r="D186">
        <f t="shared" si="23"/>
        <v>0.0005849580098278295</v>
      </c>
      <c r="E186">
        <f t="shared" si="24"/>
        <v>-9.595821553154416E-05</v>
      </c>
      <c r="F186">
        <f t="shared" si="25"/>
        <v>126.82522539222359</v>
      </c>
      <c r="G186">
        <f t="shared" si="26"/>
        <v>21.65087413746046</v>
      </c>
    </row>
    <row r="187" spans="1:7" ht="12.75">
      <c r="A187">
        <f t="shared" si="21"/>
        <v>181</v>
      </c>
      <c r="B187">
        <f t="shared" si="22"/>
        <v>0.047884202023607325</v>
      </c>
      <c r="C187">
        <f t="shared" si="20"/>
        <v>0.047884202023607325</v>
      </c>
      <c r="D187">
        <f t="shared" si="23"/>
        <v>0.0005563228849476687</v>
      </c>
      <c r="E187">
        <f t="shared" si="24"/>
        <v>-9.125986147173748E-05</v>
      </c>
      <c r="F187">
        <f t="shared" si="25"/>
        <v>126.82578171510853</v>
      </c>
      <c r="G187">
        <f t="shared" si="26"/>
        <v>21.65078287759899</v>
      </c>
    </row>
    <row r="188" spans="1:7" ht="12.75">
      <c r="A188">
        <f t="shared" si="21"/>
        <v>182</v>
      </c>
      <c r="B188">
        <f t="shared" si="22"/>
        <v>0.04788419998196897</v>
      </c>
      <c r="C188">
        <f t="shared" si="20"/>
        <v>0.04788419998196897</v>
      </c>
      <c r="D188">
        <f t="shared" si="23"/>
        <v>0.0005290894808984703</v>
      </c>
      <c r="E188">
        <f t="shared" si="24"/>
        <v>-8.679158916979901E-05</v>
      </c>
      <c r="F188">
        <f t="shared" si="25"/>
        <v>126.82631080458943</v>
      </c>
      <c r="G188">
        <f t="shared" si="26"/>
        <v>21.65069608600982</v>
      </c>
    </row>
    <row r="189" spans="1:7" ht="12.75">
      <c r="A189">
        <f t="shared" si="21"/>
        <v>183</v>
      </c>
      <c r="B189">
        <f t="shared" si="22"/>
        <v>0.047884198039979634</v>
      </c>
      <c r="C189">
        <f t="shared" si="20"/>
        <v>0.047884198039979634</v>
      </c>
      <c r="D189">
        <f t="shared" si="23"/>
        <v>0.000503189185590891</v>
      </c>
      <c r="E189">
        <f t="shared" si="24"/>
        <v>-8.254212766800606E-05</v>
      </c>
      <c r="F189">
        <f t="shared" si="25"/>
        <v>126.82681399377502</v>
      </c>
      <c r="G189">
        <f t="shared" si="26"/>
        <v>21.65061354388215</v>
      </c>
    </row>
    <row r="190" spans="1:7" ht="12.75">
      <c r="A190">
        <f t="shared" si="21"/>
        <v>184</v>
      </c>
      <c r="B190">
        <f t="shared" si="22"/>
        <v>0.04788419619278949</v>
      </c>
      <c r="C190">
        <f t="shared" si="20"/>
        <v>0.04788419619278949</v>
      </c>
      <c r="D190">
        <f t="shared" si="23"/>
        <v>0.00047855674503072265</v>
      </c>
      <c r="E190">
        <f t="shared" si="24"/>
        <v>-7.850075849313853E-05</v>
      </c>
      <c r="F190">
        <f t="shared" si="25"/>
        <v>126.82729255052006</v>
      </c>
      <c r="G190">
        <f t="shared" si="26"/>
        <v>21.650535043123657</v>
      </c>
    </row>
    <row r="191" spans="1:7" ht="12.75">
      <c r="A191">
        <f t="shared" si="21"/>
        <v>185</v>
      </c>
      <c r="B191">
        <f t="shared" si="22"/>
        <v>0.04788419443578343</v>
      </c>
      <c r="C191">
        <f t="shared" si="20"/>
        <v>0.04788419443578343</v>
      </c>
      <c r="D191">
        <f t="shared" si="23"/>
        <v>0.00045513009901476664</v>
      </c>
      <c r="E191">
        <f t="shared" si="24"/>
        <v>-7.465728853239817E-05</v>
      </c>
      <c r="F191">
        <f t="shared" si="25"/>
        <v>126.82774768061907</v>
      </c>
      <c r="G191">
        <f t="shared" si="26"/>
        <v>21.650460385835125</v>
      </c>
    </row>
    <row r="192" spans="1:7" ht="12.75">
      <c r="A192">
        <f t="shared" si="21"/>
        <v>186</v>
      </c>
      <c r="B192">
        <f t="shared" si="22"/>
        <v>0.04788419276456981</v>
      </c>
      <c r="C192">
        <f t="shared" si="20"/>
        <v>0.04788419276456981</v>
      </c>
      <c r="D192">
        <f t="shared" si="23"/>
        <v>0.00043285022484518265</v>
      </c>
      <c r="E192">
        <f t="shared" si="24"/>
        <v>-7.10020242560283E-05</v>
      </c>
      <c r="F192">
        <f t="shared" si="25"/>
        <v>126.82818053084391</v>
      </c>
      <c r="G192">
        <f t="shared" si="26"/>
        <v>21.650389383810868</v>
      </c>
    </row>
    <row r="193" spans="1:7" ht="12.75">
      <c r="A193">
        <f t="shared" si="21"/>
        <v>187</v>
      </c>
      <c r="B193">
        <f t="shared" si="22"/>
        <v>0.04788419117496974</v>
      </c>
      <c r="C193">
        <f t="shared" si="20"/>
        <v>0.04788419117496974</v>
      </c>
      <c r="D193">
        <f t="shared" si="23"/>
        <v>0.00041166098865375034</v>
      </c>
      <c r="E193">
        <f t="shared" si="24"/>
        <v>-6.752574720958471E-05</v>
      </c>
      <c r="F193">
        <f t="shared" si="25"/>
        <v>126.82859219183257</v>
      </c>
      <c r="G193">
        <f t="shared" si="26"/>
        <v>21.65032185806366</v>
      </c>
    </row>
    <row r="194" spans="1:7" ht="12.75">
      <c r="A194">
        <f t="shared" si="21"/>
        <v>188</v>
      </c>
      <c r="B194">
        <f t="shared" si="22"/>
        <v>0.0478841896630069</v>
      </c>
      <c r="C194">
        <f t="shared" si="20"/>
        <v>0.0478841896630069</v>
      </c>
      <c r="D194">
        <f t="shared" si="23"/>
        <v>0.00039150900407580735</v>
      </c>
      <c r="E194">
        <f t="shared" si="24"/>
        <v>-6.421969070213862E-05</v>
      </c>
      <c r="F194">
        <f t="shared" si="25"/>
        <v>126.82898370083664</v>
      </c>
      <c r="G194">
        <f t="shared" si="26"/>
        <v>21.650257638372956</v>
      </c>
    </row>
    <row r="195" spans="1:7" ht="12.75">
      <c r="A195">
        <f t="shared" si="21"/>
        <v>189</v>
      </c>
      <c r="B195">
        <f t="shared" si="22"/>
        <v>0.047884188224897865</v>
      </c>
      <c r="C195">
        <f t="shared" si="20"/>
        <v>0.047884188224897865</v>
      </c>
      <c r="D195">
        <f t="shared" si="23"/>
        <v>0.00037234349778270115</v>
      </c>
      <c r="E195">
        <f t="shared" si="24"/>
        <v>-6.107551763179231E-05</v>
      </c>
      <c r="F195">
        <f t="shared" si="25"/>
        <v>126.82935604433443</v>
      </c>
      <c r="G195">
        <f t="shared" si="26"/>
        <v>21.650196562855324</v>
      </c>
    </row>
    <row r="196" spans="1:7" ht="12.75">
      <c r="A196">
        <f t="shared" si="21"/>
        <v>190</v>
      </c>
      <c r="B196">
        <f t="shared" si="22"/>
        <v>0.047884186857042724</v>
      </c>
      <c r="C196">
        <f t="shared" si="20"/>
        <v>0.047884186857042724</v>
      </c>
      <c r="D196">
        <f t="shared" si="23"/>
        <v>0.00035411618158764924</v>
      </c>
      <c r="E196">
        <f t="shared" si="24"/>
        <v>-5.808529943918117E-05</v>
      </c>
      <c r="F196">
        <f t="shared" si="25"/>
        <v>126.82971016051602</v>
      </c>
      <c r="G196">
        <f t="shared" si="26"/>
        <v>21.650138477555885</v>
      </c>
    </row>
    <row r="197" spans="1:7" ht="12.75">
      <c r="A197">
        <f t="shared" si="21"/>
        <v>191</v>
      </c>
      <c r="B197">
        <f t="shared" si="22"/>
        <v>0.04788418555601633</v>
      </c>
      <c r="C197">
        <f t="shared" si="20"/>
        <v>0.04788418555601633</v>
      </c>
      <c r="D197">
        <f t="shared" si="23"/>
        <v>0.0003367811308567781</v>
      </c>
      <c r="E197">
        <f t="shared" si="24"/>
        <v>-5.5241496049518446E-05</v>
      </c>
      <c r="F197">
        <f t="shared" si="25"/>
        <v>126.83004694164687</v>
      </c>
      <c r="G197">
        <f t="shared" si="26"/>
        <v>21.650083236059835</v>
      </c>
    </row>
    <row r="198" spans="1:7" ht="12.75">
      <c r="A198">
        <f t="shared" si="21"/>
        <v>192</v>
      </c>
      <c r="B198">
        <f t="shared" si="22"/>
        <v>0.04788418431855986</v>
      </c>
      <c r="C198">
        <f t="shared" si="20"/>
        <v>0.04788418431855986</v>
      </c>
      <c r="D198">
        <f t="shared" si="23"/>
        <v>0.0003202946687990149</v>
      </c>
      <c r="E198">
        <f t="shared" si="24"/>
        <v>-5.253693682782945E-05</v>
      </c>
      <c r="F198">
        <f t="shared" si="25"/>
        <v>126.83036723631567</v>
      </c>
      <c r="G198">
        <f t="shared" si="26"/>
        <v>21.650030699123008</v>
      </c>
    </row>
    <row r="199" spans="1:7" ht="12.75">
      <c r="A199">
        <f t="shared" si="21"/>
        <v>193</v>
      </c>
      <c r="B199">
        <f t="shared" si="22"/>
        <v>0.04788418314157283</v>
      </c>
      <c r="C199">
        <f t="shared" si="20"/>
        <v>0.04788418314157283</v>
      </c>
      <c r="D199">
        <f t="shared" si="23"/>
        <v>0.0003046152564989413</v>
      </c>
      <c r="E199">
        <f t="shared" si="24"/>
        <v>-4.9964802463664526E-05</v>
      </c>
      <c r="F199">
        <f t="shared" si="25"/>
        <v>126.83067185157216</v>
      </c>
      <c r="G199">
        <f t="shared" si="26"/>
        <v>21.649980734320543</v>
      </c>
    </row>
    <row r="200" spans="1:7" ht="12.75">
      <c r="A200">
        <f t="shared" si="21"/>
        <v>194</v>
      </c>
      <c r="B200">
        <f t="shared" si="22"/>
        <v>0.0478841820221054</v>
      </c>
      <c r="C200">
        <f t="shared" si="20"/>
        <v>0.0478841820221054</v>
      </c>
      <c r="D200">
        <f t="shared" si="23"/>
        <v>0.0002897033882502953</v>
      </c>
      <c r="E200">
        <f t="shared" si="24"/>
        <v>-4.7518607743990415E-05</v>
      </c>
      <c r="F200">
        <f t="shared" si="25"/>
        <v>126.83096155496041</v>
      </c>
      <c r="G200">
        <f t="shared" si="26"/>
        <v>21.6499332157128</v>
      </c>
    </row>
    <row r="201" spans="1:7" ht="12.75">
      <c r="A201">
        <f t="shared" si="21"/>
        <v>195</v>
      </c>
      <c r="B201">
        <f t="shared" si="22"/>
        <v>0.04788418095735121</v>
      </c>
      <c r="C201">
        <f aca="true" t="shared" si="27" ref="C201:C264">IF(B201&lt;0,0,B201)</f>
        <v>0.04788418095735121</v>
      </c>
      <c r="D201">
        <f t="shared" si="23"/>
        <v>0.00027552149208798227</v>
      </c>
      <c r="E201">
        <f t="shared" si="24"/>
        <v>-4.51921851627457E-05</v>
      </c>
      <c r="F201">
        <f t="shared" si="25"/>
        <v>126.8312370764525</v>
      </c>
      <c r="G201">
        <f t="shared" si="26"/>
        <v>21.649888023527637</v>
      </c>
    </row>
    <row r="202" spans="1:7" ht="12.75">
      <c r="A202">
        <f t="shared" si="21"/>
        <v>196</v>
      </c>
      <c r="B202">
        <f t="shared" si="22"/>
        <v>0.04788417994464029</v>
      </c>
      <c r="C202">
        <f t="shared" si="27"/>
        <v>0.04788417994464029</v>
      </c>
      <c r="D202">
        <f t="shared" si="23"/>
        <v>0.0002620338350869389</v>
      </c>
      <c r="E202">
        <f t="shared" si="24"/>
        <v>-4.297966937150122E-05</v>
      </c>
      <c r="F202">
        <f t="shared" si="25"/>
        <v>126.83149911028758</v>
      </c>
      <c r="G202">
        <f t="shared" si="26"/>
        <v>21.649845043858267</v>
      </c>
    </row>
    <row r="203" spans="1:7" ht="12.75">
      <c r="A203">
        <f t="shared" si="21"/>
        <v>197</v>
      </c>
      <c r="B203">
        <f t="shared" si="22"/>
        <v>0.04788417898143264</v>
      </c>
      <c r="C203">
        <f t="shared" si="27"/>
        <v>0.04788417898143264</v>
      </c>
      <c r="D203">
        <f t="shared" si="23"/>
        <v>0.00024920643342873916</v>
      </c>
      <c r="E203">
        <f t="shared" si="24"/>
        <v>-4.087548233089322E-05</v>
      </c>
      <c r="F203">
        <f t="shared" si="25"/>
        <v>126.831748316721</v>
      </c>
      <c r="G203">
        <f t="shared" si="26"/>
        <v>21.649804168375937</v>
      </c>
    </row>
    <row r="204" spans="1:7" ht="12.75">
      <c r="A204">
        <f t="shared" si="21"/>
        <v>198</v>
      </c>
      <c r="B204">
        <f t="shared" si="22"/>
        <v>0.04788417806531185</v>
      </c>
      <c r="C204">
        <f t="shared" si="27"/>
        <v>0.04788417806531185</v>
      </c>
      <c r="D204">
        <f t="shared" si="23"/>
        <v>0.0002370069667358976</v>
      </c>
      <c r="E204">
        <f t="shared" si="24"/>
        <v>-3.887431925342355E-05</v>
      </c>
      <c r="F204">
        <f t="shared" si="25"/>
        <v>126.83198532368775</v>
      </c>
      <c r="G204">
        <f t="shared" si="26"/>
        <v>21.649765294056685</v>
      </c>
    </row>
    <row r="205" spans="1:7" ht="12.75">
      <c r="A205">
        <f t="shared" si="21"/>
        <v>199</v>
      </c>
      <c r="B205">
        <f t="shared" si="22"/>
        <v>0.04788417719397911</v>
      </c>
      <c r="C205">
        <f t="shared" si="27"/>
        <v>0.04788417719397911</v>
      </c>
      <c r="D205">
        <f t="shared" si="23"/>
        <v>0.00022540469667919893</v>
      </c>
      <c r="E205">
        <f t="shared" si="24"/>
        <v>-3.697113520284567E-05</v>
      </c>
      <c r="F205">
        <f t="shared" si="25"/>
        <v>126.83221072838442</v>
      </c>
      <c r="G205">
        <f t="shared" si="26"/>
        <v>21.649728322921483</v>
      </c>
    </row>
    <row r="206" spans="1:7" ht="12.75">
      <c r="A206">
        <f t="shared" si="21"/>
        <v>200</v>
      </c>
      <c r="B206">
        <f t="shared" si="22"/>
        <v>0.0478841763652476</v>
      </c>
      <c r="C206">
        <f t="shared" si="27"/>
        <v>0.0478841763652476</v>
      </c>
      <c r="D206">
        <f t="shared" si="23"/>
        <v>0.00021437038955696153</v>
      </c>
      <c r="E206">
        <f t="shared" si="24"/>
        <v>-3.516113235213503E-05</v>
      </c>
      <c r="F206">
        <f t="shared" si="25"/>
        <v>126.83242509877398</v>
      </c>
      <c r="G206">
        <f t="shared" si="26"/>
        <v>21.64969316178913</v>
      </c>
    </row>
    <row r="207" spans="1:7" ht="12.75">
      <c r="A207">
        <f t="shared" si="21"/>
        <v>201</v>
      </c>
      <c r="B207">
        <f t="shared" si="22"/>
        <v>0.04788417557703692</v>
      </c>
      <c r="C207">
        <f t="shared" si="27"/>
        <v>0.04788417557703692</v>
      </c>
      <c r="D207">
        <f t="shared" si="23"/>
        <v>0.00020387624262419024</v>
      </c>
      <c r="E207">
        <f t="shared" si="24"/>
        <v>-3.343974788516668E-05</v>
      </c>
      <c r="F207">
        <f t="shared" si="25"/>
        <v>126.8326289750166</v>
      </c>
      <c r="G207">
        <f t="shared" si="26"/>
        <v>21.649659722041246</v>
      </c>
    </row>
    <row r="208" spans="1:7" ht="12.75">
      <c r="A208">
        <f t="shared" si="21"/>
        <v>202</v>
      </c>
      <c r="B208">
        <f t="shared" si="22"/>
        <v>0.04788417482736811</v>
      </c>
      <c r="C208">
        <f t="shared" si="27"/>
        <v>0.04788417482736811</v>
      </c>
      <c r="D208">
        <f t="shared" si="23"/>
        <v>0.0001938958140765834</v>
      </c>
      <c r="E208">
        <f t="shared" si="24"/>
        <v>-3.180264246305242E-05</v>
      </c>
      <c r="F208">
        <f t="shared" si="25"/>
        <v>126.83282287083068</v>
      </c>
      <c r="G208">
        <f t="shared" si="26"/>
        <v>21.64962791939878</v>
      </c>
    </row>
    <row r="209" spans="1:7" ht="12.75">
      <c r="A209">
        <f t="shared" si="21"/>
        <v>203</v>
      </c>
      <c r="B209">
        <f t="shared" si="22"/>
        <v>0.04788417411435861</v>
      </c>
      <c r="C209">
        <f t="shared" si="27"/>
        <v>0.04788417411435861</v>
      </c>
      <c r="D209">
        <f t="shared" si="23"/>
        <v>0.00018440395643004592</v>
      </c>
      <c r="E209">
        <f t="shared" si="24"/>
        <v>-3.024568928911009E-05</v>
      </c>
      <c r="F209">
        <f t="shared" si="25"/>
        <v>126.83300727478711</v>
      </c>
      <c r="G209">
        <f t="shared" si="26"/>
        <v>21.649597673709494</v>
      </c>
    </row>
    <row r="210" spans="1:7" ht="12.75">
      <c r="A210">
        <f t="shared" si="21"/>
        <v>204</v>
      </c>
      <c r="B210">
        <f t="shared" si="22"/>
        <v>0.047884173436217606</v>
      </c>
      <c r="C210">
        <f t="shared" si="27"/>
        <v>0.047884173436217606</v>
      </c>
      <c r="D210">
        <f t="shared" si="23"/>
        <v>0.0001753767531749162</v>
      </c>
      <c r="E210">
        <f t="shared" si="24"/>
        <v>-2.8764963676319866E-05</v>
      </c>
      <c r="F210">
        <f t="shared" si="25"/>
        <v>126.83318265154028</v>
      </c>
      <c r="G210">
        <f t="shared" si="26"/>
        <v>21.649568908745817</v>
      </c>
    </row>
    <row r="211" spans="1:7" ht="12.75">
      <c r="A211">
        <f t="shared" si="21"/>
        <v>205</v>
      </c>
      <c r="B211">
        <f t="shared" si="22"/>
        <v>0.047884172791241575</v>
      </c>
      <c r="C211">
        <f t="shared" si="27"/>
        <v>0.047884172791241575</v>
      </c>
      <c r="D211">
        <f t="shared" si="23"/>
        <v>0.00016679145850417854</v>
      </c>
      <c r="E211">
        <f t="shared" si="24"/>
        <v>-2.735673317144638E-05</v>
      </c>
      <c r="F211">
        <f t="shared" si="25"/>
        <v>126.83334944299878</v>
      </c>
      <c r="G211">
        <f t="shared" si="26"/>
        <v>21.649541552012646</v>
      </c>
    </row>
    <row r="212" spans="1:7" ht="12.75">
      <c r="A212">
        <f t="shared" si="21"/>
        <v>206</v>
      </c>
      <c r="B212">
        <f t="shared" si="22"/>
        <v>0.04788417217781012</v>
      </c>
      <c r="C212">
        <f t="shared" si="27"/>
        <v>0.04788417217781012</v>
      </c>
      <c r="D212">
        <f t="shared" si="23"/>
        <v>0.00015862644004815962</v>
      </c>
      <c r="E212">
        <f t="shared" si="24"/>
        <v>-2.6017448098825113E-05</v>
      </c>
      <c r="F212">
        <f t="shared" si="25"/>
        <v>126.83350806943884</v>
      </c>
      <c r="G212">
        <f t="shared" si="26"/>
        <v>21.649515534564546</v>
      </c>
    </row>
    <row r="213" spans="1:7" ht="12.75">
      <c r="A213">
        <f t="shared" si="21"/>
        <v>207</v>
      </c>
      <c r="B213">
        <f t="shared" si="22"/>
        <v>0.04788417159438181</v>
      </c>
      <c r="C213">
        <f t="shared" si="27"/>
        <v>0.04788417159438181</v>
      </c>
      <c r="D213">
        <f t="shared" si="23"/>
        <v>0.00015086112433682075</v>
      </c>
      <c r="E213">
        <f t="shared" si="24"/>
        <v>-2.474373263550156E-05</v>
      </c>
      <c r="F213">
        <f t="shared" si="25"/>
        <v>126.83365893056317</v>
      </c>
      <c r="G213">
        <f t="shared" si="26"/>
        <v>21.649490790831912</v>
      </c>
    </row>
    <row r="214" spans="1:7" ht="12.75">
      <c r="A214">
        <f t="shared" si="21"/>
        <v>208</v>
      </c>
      <c r="B214">
        <f t="shared" si="22"/>
        <v>0.047884171039490414</v>
      </c>
      <c r="C214">
        <f t="shared" si="27"/>
        <v>0.047884171039490414</v>
      </c>
      <c r="D214">
        <f t="shared" si="23"/>
        <v>0.00014347594498786975</v>
      </c>
      <c r="E214">
        <f t="shared" si="24"/>
        <v>-2.353237628471838E-05</v>
      </c>
      <c r="F214">
        <f t="shared" si="25"/>
        <v>126.83380240650817</v>
      </c>
      <c r="G214">
        <f t="shared" si="26"/>
        <v>21.649467258455626</v>
      </c>
    </row>
    <row r="215" spans="1:7" ht="12.75">
      <c r="A215">
        <f aca="true" t="shared" si="28" ref="A215:A278">A214+DT_COOP</f>
        <v>209</v>
      </c>
      <c r="B215">
        <f aca="true" t="shared" si="29" ref="B215:B278">I_COOP/(1+K1_COOP*F214*G214-K7_COOP*F214*G214-K3_COOP*F214)</f>
        <v>0.04788417051174128</v>
      </c>
      <c r="C215">
        <f t="shared" si="27"/>
        <v>0.04788417051174128</v>
      </c>
      <c r="D215">
        <f aca="true" t="shared" si="30" ref="D215:D278">K5_COOP*C215*F214*G214-K7_COOP*F214*G214-K3_COOP*F214</f>
        <v>0.00013645229342351683</v>
      </c>
      <c r="E215">
        <f aca="true" t="shared" si="31" ref="E215:E278">K6_COOP*C215*F214*G214-K8_COOP*F214*G214-K4_COOP*G214</f>
        <v>-2.2380325765514186E-05</v>
      </c>
      <c r="F215">
        <f aca="true" t="shared" si="32" ref="F215:F278">F214+D215*DT_COOP</f>
        <v>126.83393885880159</v>
      </c>
      <c r="G215">
        <f aca="true" t="shared" si="33" ref="G215:G278">G214+E215*DT_COOP</f>
        <v>21.64944487812986</v>
      </c>
    </row>
    <row r="216" spans="1:7" ht="12.75">
      <c r="A216">
        <f t="shared" si="28"/>
        <v>210</v>
      </c>
      <c r="B216">
        <f t="shared" si="29"/>
        <v>0.04788417000980774</v>
      </c>
      <c r="C216">
        <f t="shared" si="27"/>
        <v>0.04788417000980774</v>
      </c>
      <c r="D216">
        <f t="shared" si="30"/>
        <v>0.00012977247196221953</v>
      </c>
      <c r="E216">
        <f t="shared" si="31"/>
        <v>-2.1284677331534496E-05</v>
      </c>
      <c r="F216">
        <f t="shared" si="32"/>
        <v>126.83406863127355</v>
      </c>
      <c r="G216">
        <f t="shared" si="33"/>
        <v>21.64942359345253</v>
      </c>
    </row>
    <row r="217" spans="1:7" ht="12.75">
      <c r="A217">
        <f t="shared" si="28"/>
        <v>211</v>
      </c>
      <c r="B217">
        <f t="shared" si="29"/>
        <v>0.04788416953242792</v>
      </c>
      <c r="C217">
        <f t="shared" si="27"/>
        <v>0.04788416953242792</v>
      </c>
      <c r="D217">
        <f t="shared" si="30"/>
        <v>0.0001234196492410078</v>
      </c>
      <c r="E217">
        <f t="shared" si="31"/>
        <v>-2.0242669422909643E-05</v>
      </c>
      <c r="F217">
        <f t="shared" si="32"/>
        <v>126.8341920509228</v>
      </c>
      <c r="G217">
        <f t="shared" si="33"/>
        <v>21.649403350783107</v>
      </c>
    </row>
    <row r="218" spans="1:7" ht="12.75">
      <c r="A218">
        <f t="shared" si="28"/>
        <v>212</v>
      </c>
      <c r="B218">
        <f t="shared" si="29"/>
        <v>0.04788416907840153</v>
      </c>
      <c r="C218">
        <f t="shared" si="27"/>
        <v>0.04788416907840153</v>
      </c>
      <c r="D218">
        <f t="shared" si="30"/>
        <v>0.00011737781782805712</v>
      </c>
      <c r="E218">
        <f t="shared" si="31"/>
        <v>-1.925167572003339E-05</v>
      </c>
      <c r="F218">
        <f t="shared" si="32"/>
        <v>126.83430942874062</v>
      </c>
      <c r="G218">
        <f t="shared" si="33"/>
        <v>21.649384099107387</v>
      </c>
    </row>
    <row r="219" spans="1:7" ht="12.75">
      <c r="A219">
        <f t="shared" si="28"/>
        <v>213</v>
      </c>
      <c r="B219">
        <f t="shared" si="29"/>
        <v>0.04788416864658687</v>
      </c>
      <c r="C219">
        <f t="shared" si="27"/>
        <v>0.04788416864658687</v>
      </c>
      <c r="D219">
        <f t="shared" si="30"/>
        <v>0.00011163175386386115</v>
      </c>
      <c r="E219">
        <f t="shared" si="31"/>
        <v>-1.8309198509092184E-05</v>
      </c>
      <c r="F219">
        <f t="shared" si="32"/>
        <v>126.83442106049449</v>
      </c>
      <c r="G219">
        <f t="shared" si="33"/>
        <v>21.649365789908877</v>
      </c>
    </row>
    <row r="220" spans="1:7" ht="12.75">
      <c r="A220">
        <f t="shared" si="28"/>
        <v>214</v>
      </c>
      <c r="B220">
        <f t="shared" si="29"/>
        <v>0.047884168235897986</v>
      </c>
      <c r="C220">
        <f t="shared" si="27"/>
        <v>0.047884168235897986</v>
      </c>
      <c r="D220">
        <f t="shared" si="30"/>
        <v>0.00010616697872922742</v>
      </c>
      <c r="E220">
        <f t="shared" si="31"/>
        <v>-1.7412862382881755E-05</v>
      </c>
      <c r="F220">
        <f t="shared" si="32"/>
        <v>126.83452722747322</v>
      </c>
      <c r="G220">
        <f t="shared" si="33"/>
        <v>21.649348377046493</v>
      </c>
    </row>
    <row r="221" spans="1:7" ht="12.75">
      <c r="A221">
        <f t="shared" si="28"/>
        <v>215</v>
      </c>
      <c r="B221">
        <f t="shared" si="29"/>
        <v>0.04788416784530197</v>
      </c>
      <c r="C221">
        <f t="shared" si="27"/>
        <v>0.04788416784530197</v>
      </c>
      <c r="D221">
        <f t="shared" si="30"/>
        <v>0.00010096972256157244</v>
      </c>
      <c r="E221">
        <f t="shared" si="31"/>
        <v>-1.65604082491555E-05</v>
      </c>
      <c r="F221">
        <f t="shared" si="32"/>
        <v>126.83462819719578</v>
      </c>
      <c r="G221">
        <f t="shared" si="33"/>
        <v>21.649331816638245</v>
      </c>
    </row>
    <row r="222" spans="1:7" ht="12.75">
      <c r="A222">
        <f t="shared" si="28"/>
        <v>216</v>
      </c>
      <c r="B222">
        <f t="shared" si="29"/>
        <v>0.0478841674738163</v>
      </c>
      <c r="C222">
        <f t="shared" si="27"/>
        <v>0.0478841674738163</v>
      </c>
      <c r="D222">
        <f t="shared" si="30"/>
        <v>9.602688953069816E-05</v>
      </c>
      <c r="E222">
        <f t="shared" si="31"/>
        <v>-1.5749687650723487E-05</v>
      </c>
      <c r="F222">
        <f t="shared" si="32"/>
        <v>126.83472422408532</v>
      </c>
      <c r="G222">
        <f t="shared" si="33"/>
        <v>21.649316066950593</v>
      </c>
    </row>
    <row r="223" spans="1:7" ht="12.75">
      <c r="A223">
        <f t="shared" si="28"/>
        <v>217</v>
      </c>
      <c r="B223">
        <f t="shared" si="29"/>
        <v>0.04788416712050651</v>
      </c>
      <c r="C223">
        <f t="shared" si="27"/>
        <v>0.04788416712050651</v>
      </c>
      <c r="D223">
        <f t="shared" si="30"/>
        <v>9.132602491046526E-05</v>
      </c>
      <c r="E223">
        <f t="shared" si="31"/>
        <v>-1.4978657308928334E-05</v>
      </c>
      <c r="F223">
        <f t="shared" si="32"/>
        <v>126.83481555011024</v>
      </c>
      <c r="G223">
        <f t="shared" si="33"/>
        <v>21.649301088293285</v>
      </c>
    </row>
    <row r="224" spans="1:7" ht="12.75">
      <c r="A224">
        <f t="shared" si="28"/>
        <v>218</v>
      </c>
      <c r="B224">
        <f t="shared" si="29"/>
        <v>0.047884166784483755</v>
      </c>
      <c r="C224">
        <f t="shared" si="27"/>
        <v>0.047884166784483755</v>
      </c>
      <c r="D224">
        <f t="shared" si="30"/>
        <v>8.685528362306627E-05</v>
      </c>
      <c r="E224">
        <f t="shared" si="31"/>
        <v>-1.4245374013288625E-05</v>
      </c>
      <c r="F224">
        <f t="shared" si="32"/>
        <v>126.83490240539386</v>
      </c>
      <c r="G224">
        <f t="shared" si="33"/>
        <v>21.64928684291927</v>
      </c>
    </row>
    <row r="225" spans="1:7" ht="12.75">
      <c r="A225">
        <f t="shared" si="28"/>
        <v>219</v>
      </c>
      <c r="B225">
        <f t="shared" si="29"/>
        <v>0.04788416646490262</v>
      </c>
      <c r="C225">
        <f t="shared" si="27"/>
        <v>0.04788416646490262</v>
      </c>
      <c r="D225">
        <f t="shared" si="30"/>
        <v>8.26034004619558E-05</v>
      </c>
      <c r="E225">
        <f t="shared" si="31"/>
        <v>-1.3547989692552775E-05</v>
      </c>
      <c r="F225">
        <f t="shared" si="32"/>
        <v>126.83498500879432</v>
      </c>
      <c r="G225">
        <f t="shared" si="33"/>
        <v>21.64927329492958</v>
      </c>
    </row>
    <row r="226" spans="1:7" ht="12.75">
      <c r="A226">
        <f t="shared" si="28"/>
        <v>220</v>
      </c>
      <c r="B226">
        <f t="shared" si="29"/>
        <v>0.04788416616095896</v>
      </c>
      <c r="C226">
        <f t="shared" si="27"/>
        <v>0.04788416616095896</v>
      </c>
      <c r="D226">
        <f t="shared" si="30"/>
        <v>7.855966164260764E-05</v>
      </c>
      <c r="E226">
        <f t="shared" si="31"/>
        <v>-1.288474677529905E-05</v>
      </c>
      <c r="F226">
        <f t="shared" si="32"/>
        <v>126.83506356845596</v>
      </c>
      <c r="G226">
        <f t="shared" si="33"/>
        <v>21.649260410182805</v>
      </c>
    </row>
    <row r="227" spans="1:7" ht="12.75">
      <c r="A227">
        <f t="shared" si="28"/>
        <v>221</v>
      </c>
      <c r="B227">
        <f t="shared" si="29"/>
        <v>0.047884165871887985</v>
      </c>
      <c r="C227">
        <f t="shared" si="27"/>
        <v>0.047884165871887985</v>
      </c>
      <c r="D227">
        <f t="shared" si="30"/>
        <v>7.471387787472139E-05</v>
      </c>
      <c r="E227">
        <f t="shared" si="31"/>
        <v>-1.225397373660897E-05</v>
      </c>
      <c r="F227">
        <f t="shared" si="32"/>
        <v>126.83513828233384</v>
      </c>
      <c r="G227">
        <f t="shared" si="33"/>
        <v>21.64924815620907</v>
      </c>
    </row>
    <row r="228" spans="1:7" ht="12.75">
      <c r="A228">
        <f t="shared" si="28"/>
        <v>222</v>
      </c>
      <c r="B228">
        <f t="shared" si="29"/>
        <v>0.04788416559696223</v>
      </c>
      <c r="C228">
        <f t="shared" si="27"/>
        <v>0.04788416559696223</v>
      </c>
      <c r="D228">
        <f t="shared" si="30"/>
        <v>7.10563586476809E-05</v>
      </c>
      <c r="E228">
        <f t="shared" si="31"/>
        <v>-1.1654080897649521E-05</v>
      </c>
      <c r="F228">
        <f t="shared" si="32"/>
        <v>126.8352093386925</v>
      </c>
      <c r="G228">
        <f t="shared" si="33"/>
        <v>21.649236502128172</v>
      </c>
    </row>
    <row r="229" spans="1:7" ht="12.75">
      <c r="A229">
        <f t="shared" si="28"/>
        <v>223</v>
      </c>
      <c r="B229">
        <f t="shared" si="29"/>
        <v>0.04788416533548979</v>
      </c>
      <c r="C229">
        <f t="shared" si="27"/>
        <v>0.04788416533548979</v>
      </c>
      <c r="D229">
        <f t="shared" si="30"/>
        <v>6.757788781097673E-05</v>
      </c>
      <c r="E229">
        <f t="shared" si="31"/>
        <v>-1.1083556423097107E-05</v>
      </c>
      <c r="F229">
        <f t="shared" si="32"/>
        <v>126.8352769165803</v>
      </c>
      <c r="G229">
        <f t="shared" si="33"/>
        <v>21.64922541857175</v>
      </c>
    </row>
    <row r="230" spans="1:7" ht="12.75">
      <c r="A230">
        <f t="shared" si="28"/>
        <v>224</v>
      </c>
      <c r="B230">
        <f t="shared" si="29"/>
        <v>0.04788416508681259</v>
      </c>
      <c r="C230">
        <f t="shared" si="27"/>
        <v>0.04788416508681259</v>
      </c>
      <c r="D230">
        <f t="shared" si="30"/>
        <v>6.426970038475588E-05</v>
      </c>
      <c r="E230">
        <f t="shared" si="31"/>
        <v>-1.0540962490424022E-05</v>
      </c>
      <c r="F230">
        <f t="shared" si="32"/>
        <v>126.83534118628069</v>
      </c>
      <c r="G230">
        <f t="shared" si="33"/>
        <v>21.64921487760926</v>
      </c>
    </row>
    <row r="231" spans="1:7" ht="12.75">
      <c r="A231">
        <f t="shared" si="28"/>
        <v>225</v>
      </c>
      <c r="B231">
        <f t="shared" si="29"/>
        <v>0.04788416485030472</v>
      </c>
      <c r="C231">
        <f t="shared" si="27"/>
        <v>0.04788416485030472</v>
      </c>
      <c r="D231">
        <f t="shared" si="30"/>
        <v>6.112346044773176E-05</v>
      </c>
      <c r="E231">
        <f t="shared" si="31"/>
        <v>-1.0024931682783844E-05</v>
      </c>
      <c r="F231">
        <f t="shared" si="32"/>
        <v>126.83540230974114</v>
      </c>
      <c r="G231">
        <f t="shared" si="33"/>
        <v>21.649204852677578</v>
      </c>
    </row>
    <row r="232" spans="1:7" ht="12.75">
      <c r="A232">
        <f t="shared" si="28"/>
        <v>226</v>
      </c>
      <c r="B232">
        <f t="shared" si="29"/>
        <v>0.04788416462537086</v>
      </c>
      <c r="C232">
        <f t="shared" si="27"/>
        <v>0.04788416462537086</v>
      </c>
      <c r="D232">
        <f t="shared" si="30"/>
        <v>5.8131240145087304E-05</v>
      </c>
      <c r="E232">
        <f t="shared" si="31"/>
        <v>-9.53416352933445E-06</v>
      </c>
      <c r="F232">
        <f t="shared" si="32"/>
        <v>126.83546044098128</v>
      </c>
      <c r="G232">
        <f t="shared" si="33"/>
        <v>21.64919531851405</v>
      </c>
    </row>
    <row r="233" spans="1:7" ht="12.75">
      <c r="A233">
        <f t="shared" si="28"/>
        <v>227</v>
      </c>
      <c r="B233">
        <f t="shared" si="29"/>
        <v>0.047884164411444795</v>
      </c>
      <c r="C233">
        <f t="shared" si="27"/>
        <v>0.047884164411444795</v>
      </c>
      <c r="D233">
        <f t="shared" si="30"/>
        <v>5.5285499716006825E-05</v>
      </c>
      <c r="E233">
        <f t="shared" si="31"/>
        <v>-9.067421238739826E-06</v>
      </c>
      <c r="F233">
        <f t="shared" si="32"/>
        <v>126.83551572648099</v>
      </c>
      <c r="G233">
        <f t="shared" si="33"/>
        <v>21.64918625109281</v>
      </c>
    </row>
    <row r="234" spans="1:7" ht="12.75">
      <c r="A234">
        <f t="shared" si="28"/>
        <v>228</v>
      </c>
      <c r="B234">
        <f t="shared" si="29"/>
        <v>0.047884164207988</v>
      </c>
      <c r="C234">
        <f t="shared" si="27"/>
        <v>0.047884164207988</v>
      </c>
      <c r="D234">
        <f t="shared" si="30"/>
        <v>5.257906848665783E-05</v>
      </c>
      <c r="E234">
        <f t="shared" si="31"/>
        <v>-8.623528563900251E-06</v>
      </c>
      <c r="F234">
        <f t="shared" si="32"/>
        <v>126.83556830554947</v>
      </c>
      <c r="G234">
        <f t="shared" si="33"/>
        <v>21.649177627564246</v>
      </c>
    </row>
    <row r="235" spans="1:7" ht="12.75">
      <c r="A235">
        <f t="shared" si="28"/>
        <v>229</v>
      </c>
      <c r="B235">
        <f t="shared" si="29"/>
        <v>0.04788416401448828</v>
      </c>
      <c r="C235">
        <f t="shared" si="27"/>
        <v>0.04788416401448828</v>
      </c>
      <c r="D235">
        <f t="shared" si="30"/>
        <v>5.0005126805530153E-05</v>
      </c>
      <c r="E235">
        <f t="shared" si="31"/>
        <v>-8.201366855198344E-06</v>
      </c>
      <c r="F235">
        <f t="shared" si="32"/>
        <v>126.83561831067628</v>
      </c>
      <c r="G235">
        <f t="shared" si="33"/>
        <v>21.64916942619739</v>
      </c>
    </row>
    <row r="236" spans="1:7" ht="12.75">
      <c r="A236">
        <f t="shared" si="28"/>
        <v>230</v>
      </c>
      <c r="B236">
        <f t="shared" si="29"/>
        <v>0.04788416383045844</v>
      </c>
      <c r="C236">
        <f t="shared" si="27"/>
        <v>0.04788416383045844</v>
      </c>
      <c r="D236">
        <f t="shared" si="30"/>
        <v>4.7557188864288946E-05</v>
      </c>
      <c r="E236">
        <f t="shared" si="31"/>
        <v>-7.799872232761018E-06</v>
      </c>
      <c r="F236">
        <f t="shared" si="32"/>
        <v>126.83566586786515</v>
      </c>
      <c r="G236">
        <f t="shared" si="33"/>
        <v>21.649161626325157</v>
      </c>
    </row>
    <row r="237" spans="1:7" ht="12.75">
      <c r="A237">
        <f t="shared" si="28"/>
        <v>231</v>
      </c>
      <c r="B237">
        <f t="shared" si="29"/>
        <v>0.0478841636554352</v>
      </c>
      <c r="C237">
        <f t="shared" si="27"/>
        <v>0.0478841636554352</v>
      </c>
      <c r="D237">
        <f t="shared" si="30"/>
        <v>4.5229086363285376E-05</v>
      </c>
      <c r="E237">
        <f t="shared" si="31"/>
        <v>-7.418032900163851E-06</v>
      </c>
      <c r="F237">
        <f t="shared" si="32"/>
        <v>126.83571109695151</v>
      </c>
      <c r="G237">
        <f t="shared" si="33"/>
        <v>21.649154208292256</v>
      </c>
    </row>
    <row r="238" spans="1:7" ht="12.75">
      <c r="A238">
        <f t="shared" si="28"/>
        <v>232</v>
      </c>
      <c r="B238">
        <f t="shared" si="29"/>
        <v>0.047884163488977824</v>
      </c>
      <c r="C238">
        <f t="shared" si="27"/>
        <v>0.047884163488977824</v>
      </c>
      <c r="D238">
        <f t="shared" si="30"/>
        <v>4.301495293734803E-05</v>
      </c>
      <c r="E238">
        <f t="shared" si="31"/>
        <v>-7.054886600910137E-06</v>
      </c>
      <c r="F238">
        <f t="shared" si="32"/>
        <v>126.83575411190445</v>
      </c>
      <c r="G238">
        <f t="shared" si="33"/>
        <v>21.649147153405654</v>
      </c>
    </row>
    <row r="239" spans="1:7" ht="12.75">
      <c r="A239">
        <f t="shared" si="28"/>
        <v>233</v>
      </c>
      <c r="B239">
        <f t="shared" si="29"/>
        <v>0.04788416333066724</v>
      </c>
      <c r="C239">
        <f t="shared" si="27"/>
        <v>0.04788416333066724</v>
      </c>
      <c r="D239">
        <f t="shared" si="30"/>
        <v>4.090920942267928E-05</v>
      </c>
      <c r="E239">
        <f t="shared" si="31"/>
        <v>-6.709518187486552E-06</v>
      </c>
      <c r="F239">
        <f t="shared" si="32"/>
        <v>126.83579502111387</v>
      </c>
      <c r="G239">
        <f t="shared" si="33"/>
        <v>21.649140443887465</v>
      </c>
    </row>
    <row r="240" spans="1:7" ht="12.75">
      <c r="A240">
        <f t="shared" si="28"/>
        <v>234</v>
      </c>
      <c r="B240">
        <f t="shared" si="29"/>
        <v>0.04788416318010479</v>
      </c>
      <c r="C240">
        <f t="shared" si="27"/>
        <v>0.04788416318010479</v>
      </c>
      <c r="D240">
        <f t="shared" si="30"/>
        <v>3.890654975258201E-05</v>
      </c>
      <c r="E240">
        <f t="shared" si="31"/>
        <v>-6.3810573172062846E-06</v>
      </c>
      <c r="F240">
        <f t="shared" si="32"/>
        <v>126.83583392766361</v>
      </c>
      <c r="G240">
        <f t="shared" si="33"/>
        <v>21.649134062830147</v>
      </c>
    </row>
    <row r="241" spans="1:7" ht="12.75">
      <c r="A241">
        <f t="shared" si="28"/>
        <v>235</v>
      </c>
      <c r="B241">
        <f t="shared" si="29"/>
        <v>0.04788416303691134</v>
      </c>
      <c r="C241">
        <f t="shared" si="27"/>
        <v>0.04788416303691134</v>
      </c>
      <c r="D241">
        <f t="shared" si="30"/>
        <v>3.700192761435517E-05</v>
      </c>
      <c r="E241">
        <f t="shared" si="31"/>
        <v>-6.068676263737416E-06</v>
      </c>
      <c r="F241">
        <f t="shared" si="32"/>
        <v>126.83587092959122</v>
      </c>
      <c r="G241">
        <f t="shared" si="33"/>
        <v>21.649127994153883</v>
      </c>
    </row>
    <row r="242" spans="1:7" ht="12.75">
      <c r="A242">
        <f t="shared" si="28"/>
        <v>236</v>
      </c>
      <c r="B242">
        <f t="shared" si="29"/>
        <v>0.047884162900726314</v>
      </c>
      <c r="C242">
        <f t="shared" si="27"/>
        <v>0.047884162900726314</v>
      </c>
      <c r="D242">
        <f t="shared" si="30"/>
        <v>3.519054373590791E-05</v>
      </c>
      <c r="E242">
        <f t="shared" si="31"/>
        <v>-5.771587818337309E-06</v>
      </c>
      <c r="F242">
        <f t="shared" si="32"/>
        <v>126.83590612013496</v>
      </c>
      <c r="G242">
        <f t="shared" si="33"/>
        <v>21.649122222566064</v>
      </c>
    </row>
    <row r="243" spans="1:7" ht="12.75">
      <c r="A243">
        <f t="shared" si="28"/>
        <v>237</v>
      </c>
      <c r="B243">
        <f t="shared" si="29"/>
        <v>0.04788416277120676</v>
      </c>
      <c r="C243">
        <f t="shared" si="27"/>
        <v>0.04788416277120676</v>
      </c>
      <c r="D243">
        <f t="shared" si="30"/>
        <v>3.346783377544682E-05</v>
      </c>
      <c r="E243">
        <f t="shared" si="31"/>
        <v>-5.489043316542208E-06</v>
      </c>
      <c r="F243">
        <f t="shared" si="32"/>
        <v>126.83593958796874</v>
      </c>
      <c r="G243">
        <f t="shared" si="33"/>
        <v>21.649116733522746</v>
      </c>
    </row>
    <row r="244" spans="1:7" ht="12.75">
      <c r="A244">
        <f t="shared" si="28"/>
        <v>238</v>
      </c>
      <c r="B244">
        <f t="shared" si="29"/>
        <v>0.04788416264802649</v>
      </c>
      <c r="C244">
        <f t="shared" si="27"/>
        <v>0.04788416264802649</v>
      </c>
      <c r="D244">
        <f t="shared" si="30"/>
        <v>3.182945682578264E-05</v>
      </c>
      <c r="E244">
        <f t="shared" si="31"/>
        <v>-5.220330747013335E-06</v>
      </c>
      <c r="F244">
        <f t="shared" si="32"/>
        <v>126.83597141742557</v>
      </c>
      <c r="G244">
        <f t="shared" si="33"/>
        <v>21.649111513192</v>
      </c>
    </row>
    <row r="245" spans="1:7" ht="12.75">
      <c r="A245">
        <f t="shared" si="28"/>
        <v>239</v>
      </c>
      <c r="B245">
        <f t="shared" si="29"/>
        <v>0.0478841625308753</v>
      </c>
      <c r="C245">
        <f t="shared" si="27"/>
        <v>0.0478841625308753</v>
      </c>
      <c r="D245">
        <f t="shared" si="30"/>
        <v>3.0271284496841133E-05</v>
      </c>
      <c r="E245">
        <f t="shared" si="31"/>
        <v>-4.964772949866969E-06</v>
      </c>
      <c r="F245">
        <f t="shared" si="32"/>
        <v>126.83600168871007</v>
      </c>
      <c r="G245">
        <f t="shared" si="33"/>
        <v>21.649106548419052</v>
      </c>
    </row>
    <row r="246" spans="1:7" ht="12.75">
      <c r="A246">
        <f t="shared" si="28"/>
        <v>240</v>
      </c>
      <c r="B246">
        <f t="shared" si="29"/>
        <v>0.04788416241945814</v>
      </c>
      <c r="C246">
        <f t="shared" si="27"/>
        <v>0.04788416241945814</v>
      </c>
      <c r="D246">
        <f t="shared" si="30"/>
        <v>2.8789390485783883E-05</v>
      </c>
      <c r="E246">
        <f t="shared" si="31"/>
        <v>-4.721725930911802E-06</v>
      </c>
      <c r="F246">
        <f t="shared" si="32"/>
        <v>126.83603047810055</v>
      </c>
      <c r="G246">
        <f t="shared" si="33"/>
        <v>21.649101826693123</v>
      </c>
    </row>
    <row r="247" spans="1:7" ht="12.75">
      <c r="A247">
        <f t="shared" si="28"/>
        <v>241</v>
      </c>
      <c r="B247">
        <f t="shared" si="29"/>
        <v>0.047884162313494405</v>
      </c>
      <c r="C247">
        <f t="shared" si="27"/>
        <v>0.047884162313494405</v>
      </c>
      <c r="D247">
        <f t="shared" si="30"/>
        <v>2.7380040691582508E-05</v>
      </c>
      <c r="E247">
        <f t="shared" si="31"/>
        <v>-4.490577211857527E-06</v>
      </c>
      <c r="F247">
        <f t="shared" si="32"/>
        <v>126.83605785814125</v>
      </c>
      <c r="G247">
        <f t="shared" si="33"/>
        <v>21.64909733611591</v>
      </c>
    </row>
    <row r="248" spans="1:7" ht="12.75">
      <c r="A248">
        <f t="shared" si="28"/>
        <v>242</v>
      </c>
      <c r="B248">
        <f t="shared" si="29"/>
        <v>0.0478841622127172</v>
      </c>
      <c r="C248">
        <f t="shared" si="27"/>
        <v>0.0478841622127172</v>
      </c>
      <c r="D248">
        <f t="shared" si="30"/>
        <v>2.6039683818090964E-05</v>
      </c>
      <c r="E248">
        <f t="shared" si="31"/>
        <v>-4.270744309531338E-06</v>
      </c>
      <c r="F248">
        <f t="shared" si="32"/>
        <v>126.83608389782506</v>
      </c>
      <c r="G248">
        <f t="shared" si="33"/>
        <v>21.649093065371602</v>
      </c>
    </row>
    <row r="249" spans="1:7" ht="12.75">
      <c r="A249">
        <f t="shared" si="28"/>
        <v>243</v>
      </c>
      <c r="B249">
        <f t="shared" si="29"/>
        <v>0.04788416211687273</v>
      </c>
      <c r="C249">
        <f t="shared" si="27"/>
        <v>0.04788416211687273</v>
      </c>
      <c r="D249">
        <f t="shared" si="30"/>
        <v>2.476494242120708E-05</v>
      </c>
      <c r="E249">
        <f t="shared" si="31"/>
        <v>-4.061673245070452E-06</v>
      </c>
      <c r="F249">
        <f t="shared" si="32"/>
        <v>126.83610866276749</v>
      </c>
      <c r="G249">
        <f t="shared" si="33"/>
        <v>21.649089003698357</v>
      </c>
    </row>
    <row r="250" spans="1:7" ht="12.75">
      <c r="A250">
        <f t="shared" si="28"/>
        <v>244</v>
      </c>
      <c r="B250">
        <f t="shared" si="29"/>
        <v>0.04788416202571955</v>
      </c>
      <c r="C250">
        <f t="shared" si="27"/>
        <v>0.04788416202571955</v>
      </c>
      <c r="D250">
        <f t="shared" si="30"/>
        <v>2.355260437703066E-05</v>
      </c>
      <c r="E250">
        <f t="shared" si="31"/>
        <v>-3.862837174350986E-06</v>
      </c>
      <c r="F250">
        <f t="shared" si="32"/>
        <v>126.83613221537186</v>
      </c>
      <c r="G250">
        <f t="shared" si="33"/>
        <v>21.64908514086118</v>
      </c>
    </row>
    <row r="251" spans="1:7" ht="12.75">
      <c r="A251">
        <f t="shared" si="28"/>
        <v>245</v>
      </c>
      <c r="B251">
        <f t="shared" si="29"/>
        <v>0.047884161939028086</v>
      </c>
      <c r="C251">
        <f t="shared" si="27"/>
        <v>0.047884161939028086</v>
      </c>
      <c r="D251">
        <f t="shared" si="30"/>
        <v>2.2399614814538893E-05</v>
      </c>
      <c r="E251">
        <f t="shared" si="31"/>
        <v>-3.6737350432858307E-06</v>
      </c>
      <c r="F251">
        <f t="shared" si="32"/>
        <v>126.83615461498668</v>
      </c>
      <c r="G251">
        <f t="shared" si="33"/>
        <v>21.649081467126138</v>
      </c>
    </row>
    <row r="252" spans="1:7" ht="12.75">
      <c r="A252">
        <f t="shared" si="28"/>
        <v>246</v>
      </c>
      <c r="B252">
        <f t="shared" si="29"/>
        <v>0.047884161856579975</v>
      </c>
      <c r="C252">
        <f t="shared" si="27"/>
        <v>0.047884161856579975</v>
      </c>
      <c r="D252">
        <f t="shared" si="30"/>
        <v>2.1303068416855808E-05</v>
      </c>
      <c r="E252">
        <f t="shared" si="31"/>
        <v>-3.493890313732706E-06</v>
      </c>
      <c r="F252">
        <f t="shared" si="32"/>
        <v>126.8361759180551</v>
      </c>
      <c r="G252">
        <f t="shared" si="33"/>
        <v>21.649077973235823</v>
      </c>
    </row>
    <row r="253" spans="1:7" ht="12.75">
      <c r="A253">
        <f t="shared" si="28"/>
        <v>247</v>
      </c>
      <c r="B253">
        <f t="shared" si="29"/>
        <v>0.047884161778167525</v>
      </c>
      <c r="C253">
        <f t="shared" si="27"/>
        <v>0.047884161778167525</v>
      </c>
      <c r="D253">
        <f t="shared" si="30"/>
        <v>2.0260202082234002E-05</v>
      </c>
      <c r="E253">
        <f t="shared" si="31"/>
        <v>-3.322849797759986E-06</v>
      </c>
      <c r="F253">
        <f t="shared" si="32"/>
        <v>126.83619617825718</v>
      </c>
      <c r="G253">
        <f t="shared" si="33"/>
        <v>21.649074650386027</v>
      </c>
    </row>
    <row r="254" spans="1:7" ht="12.75">
      <c r="A254">
        <f t="shared" si="28"/>
        <v>248</v>
      </c>
      <c r="B254">
        <f t="shared" si="29"/>
        <v>0.04788416170359325</v>
      </c>
      <c r="C254">
        <f t="shared" si="27"/>
        <v>0.04788416170359325</v>
      </c>
      <c r="D254">
        <f t="shared" si="30"/>
        <v>1.9268387974946677E-05</v>
      </c>
      <c r="E254">
        <f t="shared" si="31"/>
        <v>-3.160182478367801E-06</v>
      </c>
      <c r="F254">
        <f t="shared" si="32"/>
        <v>126.83621544664516</v>
      </c>
      <c r="G254">
        <f t="shared" si="33"/>
        <v>21.649071490203546</v>
      </c>
    </row>
    <row r="255" spans="1:7" ht="12.75">
      <c r="A255">
        <f t="shared" si="28"/>
        <v>249</v>
      </c>
      <c r="B255">
        <f t="shared" si="29"/>
        <v>0.047884161632669266</v>
      </c>
      <c r="C255">
        <f t="shared" si="27"/>
        <v>0.047884161632669266</v>
      </c>
      <c r="D255">
        <f t="shared" si="30"/>
        <v>1.8325126900364808E-05</v>
      </c>
      <c r="E255">
        <f t="shared" si="31"/>
        <v>-3.0054784483368735E-06</v>
      </c>
      <c r="F255">
        <f t="shared" si="32"/>
        <v>126.83623377177206</v>
      </c>
      <c r="G255">
        <f t="shared" si="33"/>
        <v>21.6490684847251</v>
      </c>
    </row>
    <row r="256" spans="1:7" ht="12.75">
      <c r="A256">
        <f t="shared" si="28"/>
        <v>250</v>
      </c>
      <c r="B256">
        <f t="shared" si="29"/>
        <v>0.04788416156521692</v>
      </c>
      <c r="C256">
        <f t="shared" si="27"/>
        <v>0.04788416156521692</v>
      </c>
      <c r="D256">
        <f t="shared" si="30"/>
        <v>1.742804201221304E-05</v>
      </c>
      <c r="E256">
        <f t="shared" si="31"/>
        <v>-2.858347863954336E-06</v>
      </c>
      <c r="F256">
        <f t="shared" si="32"/>
        <v>126.83625119981407</v>
      </c>
      <c r="G256">
        <f t="shared" si="33"/>
        <v>21.649065626377237</v>
      </c>
    </row>
    <row r="257" spans="1:7" ht="12.75">
      <c r="A257">
        <f t="shared" si="28"/>
        <v>251</v>
      </c>
      <c r="B257">
        <f t="shared" si="29"/>
        <v>0.047884161501066315</v>
      </c>
      <c r="C257">
        <f t="shared" si="27"/>
        <v>0.047884161501066315</v>
      </c>
      <c r="D257">
        <f t="shared" si="30"/>
        <v>1.6574872815589003E-05</v>
      </c>
      <c r="E257">
        <f t="shared" si="31"/>
        <v>-2.718419966685204E-06</v>
      </c>
      <c r="F257">
        <f t="shared" si="32"/>
        <v>126.83626777468689</v>
      </c>
      <c r="G257">
        <f t="shared" si="33"/>
        <v>21.64906290795727</v>
      </c>
    </row>
    <row r="258" spans="1:7" ht="12.75">
      <c r="A258">
        <f t="shared" si="28"/>
        <v>252</v>
      </c>
      <c r="B258">
        <f t="shared" si="29"/>
        <v>0.047884161440055854</v>
      </c>
      <c r="C258">
        <f t="shared" si="27"/>
        <v>0.047884161440055854</v>
      </c>
      <c r="D258">
        <f t="shared" si="30"/>
        <v>1.5763469473739633E-05</v>
      </c>
      <c r="E258">
        <f t="shared" si="31"/>
        <v>-2.5853421508070795E-06</v>
      </c>
      <c r="F258">
        <f t="shared" si="32"/>
        <v>126.83628353815637</v>
      </c>
      <c r="G258">
        <f t="shared" si="33"/>
        <v>21.649060322615117</v>
      </c>
    </row>
    <row r="259" spans="1:7" ht="12.75">
      <c r="A259">
        <f t="shared" si="28"/>
        <v>253</v>
      </c>
      <c r="B259">
        <f t="shared" si="29"/>
        <v>0.04788416138203182</v>
      </c>
      <c r="C259">
        <f t="shared" si="27"/>
        <v>0.04788416138203182</v>
      </c>
      <c r="D259">
        <f t="shared" si="30"/>
        <v>1.4991787396390066E-05</v>
      </c>
      <c r="E259">
        <f t="shared" si="31"/>
        <v>-2.4587790696806167E-06</v>
      </c>
      <c r="F259">
        <f t="shared" si="32"/>
        <v>126.83629852994376</v>
      </c>
      <c r="G259">
        <f t="shared" si="33"/>
        <v>21.64905786383605</v>
      </c>
    </row>
    <row r="260" spans="1:7" ht="12.75">
      <c r="A260">
        <f t="shared" si="28"/>
        <v>254</v>
      </c>
      <c r="B260">
        <f t="shared" si="29"/>
        <v>0.04788416132684802</v>
      </c>
      <c r="C260">
        <f t="shared" si="27"/>
        <v>0.04788416132684802</v>
      </c>
      <c r="D260">
        <f t="shared" si="30"/>
        <v>1.4257882072321593E-05</v>
      </c>
      <c r="E260">
        <f t="shared" si="31"/>
        <v>-2.3384117995295384E-06</v>
      </c>
      <c r="F260">
        <f t="shared" si="32"/>
        <v>126.83631278782583</v>
      </c>
      <c r="G260">
        <f t="shared" si="33"/>
        <v>21.64905552542425</v>
      </c>
    </row>
    <row r="261" spans="1:7" ht="12.75">
      <c r="A261">
        <f t="shared" si="28"/>
        <v>255</v>
      </c>
      <c r="B261">
        <f t="shared" si="29"/>
        <v>0.04788416127436549</v>
      </c>
      <c r="C261">
        <f t="shared" si="27"/>
        <v>0.04788416127436549</v>
      </c>
      <c r="D261">
        <f t="shared" si="30"/>
        <v>1.3559904199489381E-05</v>
      </c>
      <c r="E261">
        <f t="shared" si="31"/>
        <v>-2.223937021872402E-06</v>
      </c>
      <c r="F261">
        <f t="shared" si="32"/>
        <v>126.83632634773004</v>
      </c>
      <c r="G261">
        <f t="shared" si="33"/>
        <v>21.64905330148723</v>
      </c>
    </row>
    <row r="262" spans="1:7" ht="12.75">
      <c r="A262">
        <f t="shared" si="28"/>
        <v>256</v>
      </c>
      <c r="B262">
        <f t="shared" si="29"/>
        <v>0.04788416122445198</v>
      </c>
      <c r="C262">
        <f t="shared" si="27"/>
        <v>0.04788416122445198</v>
      </c>
      <c r="D262">
        <f t="shared" si="30"/>
        <v>1.2896094989223172E-05</v>
      </c>
      <c r="E262">
        <f t="shared" si="31"/>
        <v>-2.1150662756763694E-06</v>
      </c>
      <c r="F262">
        <f t="shared" si="32"/>
        <v>126.83633924382502</v>
      </c>
      <c r="G262">
        <f t="shared" si="33"/>
        <v>21.64905118642095</v>
      </c>
    </row>
    <row r="263" spans="1:7" ht="12.75">
      <c r="A263">
        <f t="shared" si="28"/>
        <v>257</v>
      </c>
      <c r="B263">
        <f t="shared" si="29"/>
        <v>0.04788416117698176</v>
      </c>
      <c r="C263">
        <f t="shared" si="27"/>
        <v>0.04788416117698176</v>
      </c>
      <c r="D263">
        <f t="shared" si="30"/>
        <v>1.226478176086232E-05</v>
      </c>
      <c r="E263">
        <f t="shared" si="31"/>
        <v>-2.0115252143959594E-06</v>
      </c>
      <c r="F263">
        <f t="shared" si="32"/>
        <v>126.83635150860678</v>
      </c>
      <c r="G263">
        <f t="shared" si="33"/>
        <v>21.649049174895737</v>
      </c>
    </row>
    <row r="264" spans="1:7" ht="12.75">
      <c r="A264">
        <f t="shared" si="28"/>
        <v>258</v>
      </c>
      <c r="B264">
        <f t="shared" si="29"/>
        <v>0.047884161131835225</v>
      </c>
      <c r="C264">
        <f t="shared" si="27"/>
        <v>0.047884161131835225</v>
      </c>
      <c r="D264">
        <f t="shared" si="30"/>
        <v>1.1664373713138332E-05</v>
      </c>
      <c r="E264">
        <f t="shared" si="31"/>
        <v>-1.913052925628378E-06</v>
      </c>
      <c r="F264">
        <f t="shared" si="32"/>
        <v>126.8363631729805</v>
      </c>
      <c r="G264">
        <f t="shared" si="33"/>
        <v>21.64904726184281</v>
      </c>
    </row>
    <row r="265" spans="1:7" ht="12.75">
      <c r="A265">
        <f t="shared" si="28"/>
        <v>259</v>
      </c>
      <c r="B265">
        <f t="shared" si="29"/>
        <v>0.047884161088898654</v>
      </c>
      <c r="C265">
        <f aca="true" t="shared" si="34" ref="C265:C328">IF(B265&lt;0,0,B265)</f>
        <v>0.047884161088898654</v>
      </c>
      <c r="D265">
        <f t="shared" si="30"/>
        <v>1.109335792381927E-05</v>
      </c>
      <c r="E265">
        <f t="shared" si="31"/>
        <v>-1.8194012680883276E-06</v>
      </c>
      <c r="F265">
        <f t="shared" si="32"/>
        <v>126.83637426633842</v>
      </c>
      <c r="G265">
        <f t="shared" si="33"/>
        <v>21.64904544244154</v>
      </c>
    </row>
    <row r="266" spans="1:7" ht="12.75">
      <c r="A266">
        <f t="shared" si="28"/>
        <v>260</v>
      </c>
      <c r="B266">
        <f t="shared" si="29"/>
        <v>0.04788416104806385</v>
      </c>
      <c r="C266">
        <f t="shared" si="34"/>
        <v>0.04788416104806385</v>
      </c>
      <c r="D266">
        <f t="shared" si="30"/>
        <v>1.0550295527878006E-05</v>
      </c>
      <c r="E266">
        <f t="shared" si="31"/>
        <v>-1.7303342547680955E-06</v>
      </c>
      <c r="F266">
        <f t="shared" si="32"/>
        <v>126.83638481663395</v>
      </c>
      <c r="G266">
        <f t="shared" si="33"/>
        <v>21.649043712107286</v>
      </c>
    </row>
    <row r="267" spans="1:7" ht="12.75">
      <c r="A267">
        <f t="shared" si="28"/>
        <v>261</v>
      </c>
      <c r="B267">
        <f t="shared" si="29"/>
        <v>0.047884161009227946</v>
      </c>
      <c r="C267">
        <f t="shared" si="34"/>
        <v>0.047884161009227946</v>
      </c>
      <c r="D267">
        <f t="shared" si="30"/>
        <v>1.0033818106158776E-05</v>
      </c>
      <c r="E267">
        <f t="shared" si="31"/>
        <v>-1.6456274463116927E-06</v>
      </c>
      <c r="F267">
        <f t="shared" si="32"/>
        <v>126.83639485045205</v>
      </c>
      <c r="G267">
        <f t="shared" si="33"/>
        <v>21.64904206647984</v>
      </c>
    </row>
    <row r="268" spans="1:7" ht="12.75">
      <c r="A268">
        <f t="shared" si="28"/>
        <v>262</v>
      </c>
      <c r="B268">
        <f t="shared" si="29"/>
        <v>0.047884160972293116</v>
      </c>
      <c r="C268">
        <f t="shared" si="34"/>
        <v>0.047884160972293116</v>
      </c>
      <c r="D268">
        <f t="shared" si="30"/>
        <v>9.542624221481333E-06</v>
      </c>
      <c r="E268">
        <f t="shared" si="31"/>
        <v>-1.565067385911334E-06</v>
      </c>
      <c r="F268">
        <f t="shared" si="32"/>
        <v>126.83640439307628</v>
      </c>
      <c r="G268">
        <f t="shared" si="33"/>
        <v>21.649040501412454</v>
      </c>
    </row>
    <row r="269" spans="1:7" ht="12.75">
      <c r="A269">
        <f t="shared" si="28"/>
        <v>263</v>
      </c>
      <c r="B269">
        <f t="shared" si="29"/>
        <v>0.04788416093716627</v>
      </c>
      <c r="C269">
        <f t="shared" si="34"/>
        <v>0.04788416093716627</v>
      </c>
      <c r="D269">
        <f t="shared" si="30"/>
        <v>9.075476147479833E-06</v>
      </c>
      <c r="E269">
        <f t="shared" si="31"/>
        <v>-1.4884510768364834E-06</v>
      </c>
      <c r="F269">
        <f t="shared" si="32"/>
        <v>126.83641346855242</v>
      </c>
      <c r="G269">
        <f t="shared" si="33"/>
        <v>21.649039012961378</v>
      </c>
    </row>
    <row r="270" spans="1:7" ht="12.75">
      <c r="A270">
        <f t="shared" si="28"/>
        <v>264</v>
      </c>
      <c r="B270">
        <f t="shared" si="29"/>
        <v>0.04788416090375895</v>
      </c>
      <c r="C270">
        <f t="shared" si="34"/>
        <v>0.04788416090375895</v>
      </c>
      <c r="D270">
        <f t="shared" si="30"/>
        <v>8.631196754649295E-06</v>
      </c>
      <c r="E270">
        <f t="shared" si="31"/>
        <v>-1.4155854519692923E-06</v>
      </c>
      <c r="F270">
        <f t="shared" si="32"/>
        <v>126.83642209974917</v>
      </c>
      <c r="G270">
        <f t="shared" si="33"/>
        <v>21.649037597375926</v>
      </c>
    </row>
    <row r="271" spans="1:7" ht="12.75">
      <c r="A271">
        <f t="shared" si="28"/>
        <v>265</v>
      </c>
      <c r="B271">
        <f t="shared" si="29"/>
        <v>0.04788416087198698</v>
      </c>
      <c r="C271">
        <f t="shared" si="34"/>
        <v>0.04788416087198698</v>
      </c>
      <c r="D271">
        <f t="shared" si="30"/>
        <v>8.208666539388787E-06</v>
      </c>
      <c r="E271">
        <f t="shared" si="31"/>
        <v>-1.3462868979630116E-06</v>
      </c>
      <c r="F271">
        <f t="shared" si="32"/>
        <v>126.83643030841571</v>
      </c>
      <c r="G271">
        <f t="shared" si="33"/>
        <v>21.64903625108903</v>
      </c>
    </row>
    <row r="272" spans="1:7" ht="12.75">
      <c r="A272">
        <f t="shared" si="28"/>
        <v>266</v>
      </c>
      <c r="B272">
        <f t="shared" si="29"/>
        <v>0.047884160841770274</v>
      </c>
      <c r="C272">
        <f t="shared" si="34"/>
        <v>0.047884160841770274</v>
      </c>
      <c r="D272">
        <f t="shared" si="30"/>
        <v>7.806820787159552E-06</v>
      </c>
      <c r="E272">
        <f t="shared" si="31"/>
        <v>-1.2803807938333023E-06</v>
      </c>
      <c r="F272">
        <f t="shared" si="32"/>
        <v>126.8364381152365</v>
      </c>
      <c r="G272">
        <f t="shared" si="33"/>
        <v>21.649034970708236</v>
      </c>
    </row>
    <row r="273" spans="1:7" ht="12.75">
      <c r="A273">
        <f t="shared" si="28"/>
        <v>267</v>
      </c>
      <c r="B273">
        <f t="shared" si="29"/>
        <v>0.04788416081303274</v>
      </c>
      <c r="C273">
        <f t="shared" si="34"/>
        <v>0.04788416081303274</v>
      </c>
      <c r="D273">
        <f t="shared" si="30"/>
        <v>7.424646920384248E-06</v>
      </c>
      <c r="E273">
        <f t="shared" si="31"/>
        <v>-1.2177010642044905E-06</v>
      </c>
      <c r="F273">
        <f t="shared" si="32"/>
        <v>126.83644553988343</v>
      </c>
      <c r="G273">
        <f t="shared" si="33"/>
        <v>21.64903375300717</v>
      </c>
    </row>
    <row r="274" spans="1:7" ht="12.75">
      <c r="A274">
        <f t="shared" si="28"/>
        <v>268</v>
      </c>
      <c r="B274">
        <f t="shared" si="29"/>
        <v>0.047884160785701964</v>
      </c>
      <c r="C274">
        <f t="shared" si="34"/>
        <v>0.047884160785701964</v>
      </c>
      <c r="D274">
        <f t="shared" si="30"/>
        <v>7.06118192894678E-06</v>
      </c>
      <c r="E274">
        <f t="shared" si="31"/>
        <v>-1.1580897625318443E-06</v>
      </c>
      <c r="F274">
        <f t="shared" si="32"/>
        <v>126.83645260106536</v>
      </c>
      <c r="G274">
        <f t="shared" si="33"/>
        <v>21.649032594917408</v>
      </c>
    </row>
    <row r="275" spans="1:7" ht="12.75">
      <c r="A275">
        <f t="shared" si="28"/>
        <v>269</v>
      </c>
      <c r="B275">
        <f t="shared" si="29"/>
        <v>0.047884160759709075</v>
      </c>
      <c r="C275">
        <f t="shared" si="34"/>
        <v>0.047884160759709075</v>
      </c>
      <c r="D275">
        <f t="shared" si="30"/>
        <v>6.715509935695252E-06</v>
      </c>
      <c r="E275">
        <f t="shared" si="31"/>
        <v>-1.1013966760842209E-06</v>
      </c>
      <c r="F275">
        <f t="shared" si="32"/>
        <v>126.8364593165753</v>
      </c>
      <c r="G275">
        <f t="shared" si="33"/>
        <v>21.64903149352073</v>
      </c>
    </row>
    <row r="276" spans="1:7" ht="12.75">
      <c r="A276">
        <f t="shared" si="28"/>
        <v>270</v>
      </c>
      <c r="B276">
        <f t="shared" si="29"/>
        <v>0.04788416073498858</v>
      </c>
      <c r="C276">
        <f t="shared" si="34"/>
        <v>0.04788416073498858</v>
      </c>
      <c r="D276">
        <f t="shared" si="30"/>
        <v>6.3867599076061765E-06</v>
      </c>
      <c r="E276">
        <f t="shared" si="31"/>
        <v>-1.0474789509107296E-06</v>
      </c>
      <c r="F276">
        <f t="shared" si="32"/>
        <v>126.83646570333521</v>
      </c>
      <c r="G276">
        <f t="shared" si="33"/>
        <v>21.64903044604178</v>
      </c>
    </row>
    <row r="277" spans="1:7" ht="12.75">
      <c r="A277">
        <f t="shared" si="28"/>
        <v>271</v>
      </c>
      <c r="B277">
        <f t="shared" si="29"/>
        <v>0.047884160711478226</v>
      </c>
      <c r="C277">
        <f t="shared" si="34"/>
        <v>0.047884160711478226</v>
      </c>
      <c r="D277">
        <f t="shared" si="30"/>
        <v>6.074103456654711E-06</v>
      </c>
      <c r="E277">
        <f t="shared" si="31"/>
        <v>-9.962007119224126E-07</v>
      </c>
      <c r="F277">
        <f t="shared" si="32"/>
        <v>126.83647177743866</v>
      </c>
      <c r="G277">
        <f t="shared" si="33"/>
        <v>21.64902944984107</v>
      </c>
    </row>
    <row r="278" spans="1:7" ht="12.75">
      <c r="A278">
        <f t="shared" si="28"/>
        <v>272</v>
      </c>
      <c r="B278">
        <f t="shared" si="29"/>
        <v>0.047884160689118736</v>
      </c>
      <c r="C278">
        <f t="shared" si="34"/>
        <v>0.047884160689118736</v>
      </c>
      <c r="D278">
        <f t="shared" si="30"/>
        <v>5.776752732167267E-06</v>
      </c>
      <c r="E278">
        <f t="shared" si="31"/>
        <v>-9.474327546943329E-07</v>
      </c>
      <c r="F278">
        <f t="shared" si="32"/>
        <v>126.83647755419139</v>
      </c>
      <c r="G278">
        <f t="shared" si="33"/>
        <v>21.649028502408314</v>
      </c>
    </row>
    <row r="279" spans="1:7" ht="12.75">
      <c r="A279">
        <f aca="true" t="shared" si="35" ref="A279:A342">A278+DT_COOP</f>
        <v>273</v>
      </c>
      <c r="B279">
        <f aca="true" t="shared" si="36" ref="B279:B342">I_COOP/(1+K1_COOP*F278*G278-K7_COOP*F278*G278-K3_COOP*F278)</f>
        <v>0.04788416066785382</v>
      </c>
      <c r="C279">
        <f t="shared" si="34"/>
        <v>0.04788416066785382</v>
      </c>
      <c r="D279">
        <f aca="true" t="shared" si="37" ref="D279:D342">K5_COOP*C279*F278*G278-K7_COOP*F278*G278-K3_COOP*F278</f>
        <v>5.493958472158056E-06</v>
      </c>
      <c r="E279">
        <f aca="true" t="shared" si="38" ref="E279:E342">K6_COOP*C279*F278*G278-K8_COOP*F278*G278-K4_COOP*G278</f>
        <v>-9.010521802021998E-07</v>
      </c>
      <c r="F279">
        <f aca="true" t="shared" si="39" ref="F279:F342">F278+D279*DT_COOP</f>
        <v>126.83648304814986</v>
      </c>
      <c r="G279">
        <f aca="true" t="shared" si="40" ref="G279:G342">G278+E279*DT_COOP</f>
        <v>21.649027601356135</v>
      </c>
    </row>
    <row r="280" spans="1:7" ht="12.75">
      <c r="A280">
        <f t="shared" si="35"/>
        <v>274</v>
      </c>
      <c r="B280">
        <f t="shared" si="36"/>
        <v>0.047884160647629855</v>
      </c>
      <c r="C280">
        <f t="shared" si="34"/>
        <v>0.047884160647629855</v>
      </c>
      <c r="D280">
        <f t="shared" si="37"/>
        <v>5.225008067988313E-06</v>
      </c>
      <c r="E280">
        <f t="shared" si="38"/>
        <v>-8.569421257043075E-07</v>
      </c>
      <c r="F280">
        <f t="shared" si="39"/>
        <v>126.83648827315793</v>
      </c>
      <c r="G280">
        <f t="shared" si="40"/>
        <v>21.64902674441401</v>
      </c>
    </row>
    <row r="281" spans="1:7" ht="12.75">
      <c r="A281">
        <f t="shared" si="35"/>
        <v>275</v>
      </c>
      <c r="B281">
        <f t="shared" si="36"/>
        <v>0.04788416062839589</v>
      </c>
      <c r="C281">
        <f t="shared" si="34"/>
        <v>0.04788416062839589</v>
      </c>
      <c r="D281">
        <f t="shared" si="37"/>
        <v>4.969223818207524E-06</v>
      </c>
      <c r="E281">
        <f t="shared" si="38"/>
        <v>-8.149914365596089E-07</v>
      </c>
      <c r="F281">
        <f t="shared" si="39"/>
        <v>126.83649324238175</v>
      </c>
      <c r="G281">
        <f t="shared" si="40"/>
        <v>21.64902592942257</v>
      </c>
    </row>
    <row r="282" spans="1:7" ht="12.75">
      <c r="A282">
        <f t="shared" si="35"/>
        <v>276</v>
      </c>
      <c r="B282">
        <f t="shared" si="36"/>
        <v>0.0478841606101035</v>
      </c>
      <c r="C282">
        <f t="shared" si="34"/>
        <v>0.0478841606101035</v>
      </c>
      <c r="D282">
        <f t="shared" si="37"/>
        <v>4.72596119127644E-06</v>
      </c>
      <c r="E282">
        <f t="shared" si="38"/>
        <v>-7.750943986639669E-07</v>
      </c>
      <c r="F282">
        <f t="shared" si="39"/>
        <v>126.83649796834294</v>
      </c>
      <c r="G282">
        <f t="shared" si="40"/>
        <v>21.64902515432817</v>
      </c>
    </row>
    <row r="283" spans="1:7" ht="12.75">
      <c r="A283">
        <f t="shared" si="35"/>
        <v>277</v>
      </c>
      <c r="B283">
        <f t="shared" si="36"/>
        <v>0.047884160592706566</v>
      </c>
      <c r="C283">
        <f t="shared" si="34"/>
        <v>0.047884160592706566</v>
      </c>
      <c r="D283">
        <f t="shared" si="37"/>
        <v>4.494607202865097E-06</v>
      </c>
      <c r="E283">
        <f t="shared" si="38"/>
        <v>-7.37150479990234E-07</v>
      </c>
      <c r="F283">
        <f t="shared" si="39"/>
        <v>126.83650246295014</v>
      </c>
      <c r="G283">
        <f t="shared" si="40"/>
        <v>21.649024417177692</v>
      </c>
    </row>
    <row r="284" spans="1:7" ht="12.75">
      <c r="A284">
        <f t="shared" si="35"/>
        <v>278</v>
      </c>
      <c r="B284">
        <f t="shared" si="36"/>
        <v>0.04788416057616125</v>
      </c>
      <c r="C284">
        <f t="shared" si="34"/>
        <v>0.04788416057616125</v>
      </c>
      <c r="D284">
        <f t="shared" si="37"/>
        <v>4.274578879304158E-06</v>
      </c>
      <c r="E284">
        <f t="shared" si="38"/>
        <v>-7.010640687976633E-07</v>
      </c>
      <c r="F284">
        <f t="shared" si="39"/>
        <v>126.83650673752902</v>
      </c>
      <c r="G284">
        <f t="shared" si="40"/>
        <v>21.649023716113625</v>
      </c>
    </row>
    <row r="285" spans="1:7" ht="12.75">
      <c r="A285">
        <f t="shared" si="35"/>
        <v>279</v>
      </c>
      <c r="B285">
        <f t="shared" si="36"/>
        <v>0.04788416056042586</v>
      </c>
      <c r="C285">
        <f t="shared" si="34"/>
        <v>0.04788416056042586</v>
      </c>
      <c r="D285">
        <f t="shared" si="37"/>
        <v>4.065321785873266E-06</v>
      </c>
      <c r="E285">
        <f t="shared" si="38"/>
        <v>-6.667442336016904E-07</v>
      </c>
      <c r="F285">
        <f t="shared" si="39"/>
        <v>126.83651080285081</v>
      </c>
      <c r="G285">
        <f t="shared" si="40"/>
        <v>21.64902304936939</v>
      </c>
    </row>
    <row r="286" spans="1:7" ht="12.75">
      <c r="A286">
        <f t="shared" si="35"/>
        <v>280</v>
      </c>
      <c r="B286">
        <f t="shared" si="36"/>
        <v>0.04788416054546077</v>
      </c>
      <c r="C286">
        <f t="shared" si="34"/>
        <v>0.04788416054546077</v>
      </c>
      <c r="D286">
        <f t="shared" si="37"/>
        <v>3.866308631472748E-06</v>
      </c>
      <c r="E286">
        <f t="shared" si="38"/>
        <v>-6.341044904711879E-07</v>
      </c>
      <c r="F286">
        <f t="shared" si="39"/>
        <v>126.83651466915944</v>
      </c>
      <c r="G286">
        <f t="shared" si="40"/>
        <v>21.6490224152649</v>
      </c>
    </row>
    <row r="287" spans="1:7" ht="12.75">
      <c r="A287">
        <f t="shared" si="35"/>
        <v>281</v>
      </c>
      <c r="B287">
        <f t="shared" si="36"/>
        <v>0.047884160531228265</v>
      </c>
      <c r="C287">
        <f t="shared" si="34"/>
        <v>0.047884160531228265</v>
      </c>
      <c r="D287">
        <f t="shared" si="37"/>
        <v>3.67703793457963E-06</v>
      </c>
      <c r="E287">
        <f t="shared" si="38"/>
        <v>-6.030625923081345E-07</v>
      </c>
      <c r="F287">
        <f t="shared" si="39"/>
        <v>126.83651834619738</v>
      </c>
      <c r="G287">
        <f t="shared" si="40"/>
        <v>21.649021812202307</v>
      </c>
    </row>
    <row r="288" spans="1:7" ht="12.75">
      <c r="A288">
        <f t="shared" si="35"/>
        <v>282</v>
      </c>
      <c r="B288">
        <f t="shared" si="36"/>
        <v>0.04788416051769249</v>
      </c>
      <c r="C288">
        <f t="shared" si="34"/>
        <v>0.04788416051769249</v>
      </c>
      <c r="D288">
        <f t="shared" si="37"/>
        <v>3.497032770027886E-06</v>
      </c>
      <c r="E288">
        <f t="shared" si="38"/>
        <v>-5.735403163509289E-07</v>
      </c>
      <c r="F288">
        <f t="shared" si="39"/>
        <v>126.83652184323014</v>
      </c>
      <c r="G288">
        <f t="shared" si="40"/>
        <v>21.64902123866199</v>
      </c>
    </row>
    <row r="289" spans="1:7" ht="12.75">
      <c r="A289">
        <f t="shared" si="35"/>
        <v>283</v>
      </c>
      <c r="B289">
        <f t="shared" si="36"/>
        <v>0.04788416050481931</v>
      </c>
      <c r="C289">
        <f t="shared" si="34"/>
        <v>0.04788416050481931</v>
      </c>
      <c r="D289">
        <f t="shared" si="37"/>
        <v>3.325839539769504E-06</v>
      </c>
      <c r="E289">
        <f t="shared" si="38"/>
        <v>-5.454632765466982E-07</v>
      </c>
      <c r="F289">
        <f t="shared" si="39"/>
        <v>126.83652516906969</v>
      </c>
      <c r="G289">
        <f t="shared" si="40"/>
        <v>21.649020693198715</v>
      </c>
    </row>
    <row r="290" spans="1:7" ht="12.75">
      <c r="A290">
        <f t="shared" si="35"/>
        <v>284</v>
      </c>
      <c r="B290">
        <f t="shared" si="36"/>
        <v>0.047884160492576336</v>
      </c>
      <c r="C290">
        <f t="shared" si="34"/>
        <v>0.047884160492576336</v>
      </c>
      <c r="D290">
        <f t="shared" si="37"/>
        <v>3.1630268875204592E-06</v>
      </c>
      <c r="E290">
        <f t="shared" si="38"/>
        <v>-5.187607141632355E-07</v>
      </c>
      <c r="F290">
        <f t="shared" si="39"/>
        <v>126.83652833209658</v>
      </c>
      <c r="G290">
        <f t="shared" si="40"/>
        <v>21.649020174438</v>
      </c>
    </row>
    <row r="291" spans="1:7" ht="12.75">
      <c r="A291">
        <f t="shared" si="35"/>
        <v>285</v>
      </c>
      <c r="B291">
        <f t="shared" si="36"/>
        <v>0.04788416048093268</v>
      </c>
      <c r="C291">
        <f t="shared" si="34"/>
        <v>0.04788416048093268</v>
      </c>
      <c r="D291">
        <f t="shared" si="37"/>
        <v>3.008184536135161E-06</v>
      </c>
      <c r="E291">
        <f t="shared" si="38"/>
        <v>-4.933653501293378E-07</v>
      </c>
      <c r="F291">
        <f t="shared" si="39"/>
        <v>126.83653134028111</v>
      </c>
      <c r="G291">
        <f t="shared" si="40"/>
        <v>21.64901968107265</v>
      </c>
    </row>
    <row r="292" spans="1:7" ht="12.75">
      <c r="A292">
        <f t="shared" si="35"/>
        <v>286</v>
      </c>
      <c r="B292">
        <f t="shared" si="36"/>
        <v>0.047884160469859</v>
      </c>
      <c r="C292">
        <f t="shared" si="34"/>
        <v>0.047884160469859</v>
      </c>
      <c r="D292">
        <f t="shared" si="37"/>
        <v>2.8609223097220138E-06</v>
      </c>
      <c r="E292">
        <f t="shared" si="38"/>
        <v>-4.692131916339548E-07</v>
      </c>
      <c r="F292">
        <f t="shared" si="39"/>
        <v>126.83653420120342</v>
      </c>
      <c r="G292">
        <f t="shared" si="40"/>
        <v>21.64901921185946</v>
      </c>
    </row>
    <row r="293" spans="1:7" ht="12.75">
      <c r="A293">
        <f t="shared" si="35"/>
        <v>287</v>
      </c>
      <c r="B293">
        <f t="shared" si="36"/>
        <v>0.047884160459327425</v>
      </c>
      <c r="C293">
        <f t="shared" si="34"/>
        <v>0.047884160459327425</v>
      </c>
      <c r="D293">
        <f t="shared" si="37"/>
        <v>2.720869138883586E-06</v>
      </c>
      <c r="E293">
        <f t="shared" si="38"/>
        <v>-4.462433758067874E-07</v>
      </c>
      <c r="F293">
        <f t="shared" si="39"/>
        <v>126.83653692207255</v>
      </c>
      <c r="G293">
        <f t="shared" si="40"/>
        <v>21.649018765616084</v>
      </c>
    </row>
    <row r="294" spans="1:7" ht="12.75">
      <c r="A294">
        <f t="shared" si="35"/>
        <v>288</v>
      </c>
      <c r="B294">
        <f t="shared" si="36"/>
        <v>0.047884160449311416</v>
      </c>
      <c r="C294">
        <f t="shared" si="34"/>
        <v>0.047884160449311416</v>
      </c>
      <c r="D294">
        <f t="shared" si="37"/>
        <v>2.587672110365702E-06</v>
      </c>
      <c r="E294">
        <f t="shared" si="38"/>
        <v>-4.2439802028226836E-07</v>
      </c>
      <c r="F294">
        <f t="shared" si="39"/>
        <v>126.83653950974467</v>
      </c>
      <c r="G294">
        <f t="shared" si="40"/>
        <v>21.649018341218063</v>
      </c>
    </row>
    <row r="295" spans="1:7" ht="12.75">
      <c r="A295">
        <f t="shared" si="35"/>
        <v>289</v>
      </c>
      <c r="B295">
        <f t="shared" si="36"/>
        <v>0.04788416043978571</v>
      </c>
      <c r="C295">
        <f t="shared" si="34"/>
        <v>0.04788416043978571</v>
      </c>
      <c r="D295">
        <f t="shared" si="37"/>
        <v>2.4609955913135195E-06</v>
      </c>
      <c r="E295">
        <f t="shared" si="38"/>
        <v>-4.036220830894166E-07</v>
      </c>
      <c r="F295">
        <f t="shared" si="39"/>
        <v>126.83654197074026</v>
      </c>
      <c r="G295">
        <f t="shared" si="40"/>
        <v>21.649017937595982</v>
      </c>
    </row>
    <row r="296" spans="1:7" ht="12.75">
      <c r="A296">
        <f t="shared" si="35"/>
        <v>290</v>
      </c>
      <c r="B296">
        <f t="shared" si="36"/>
        <v>0.04788416043072631</v>
      </c>
      <c r="C296">
        <f t="shared" si="34"/>
        <v>0.04788416043072631</v>
      </c>
      <c r="D296">
        <f t="shared" si="37"/>
        <v>2.340520366850285E-06</v>
      </c>
      <c r="E296">
        <f t="shared" si="38"/>
        <v>-3.838632103292383E-07</v>
      </c>
      <c r="F296">
        <f t="shared" si="39"/>
        <v>126.83654431126062</v>
      </c>
      <c r="G296">
        <f t="shared" si="40"/>
        <v>21.649017553732772</v>
      </c>
    </row>
    <row r="297" spans="1:7" ht="12.75">
      <c r="A297">
        <f t="shared" si="35"/>
        <v>291</v>
      </c>
      <c r="B297">
        <f t="shared" si="36"/>
        <v>0.047884160422110404</v>
      </c>
      <c r="C297">
        <f t="shared" si="34"/>
        <v>0.047884160422110404</v>
      </c>
      <c r="D297">
        <f t="shared" si="37"/>
        <v>2.225942872691178E-06</v>
      </c>
      <c r="E297">
        <f t="shared" si="38"/>
        <v>-3.650716111636143E-07</v>
      </c>
      <c r="F297">
        <f t="shared" si="39"/>
        <v>126.8365465372035</v>
      </c>
      <c r="G297">
        <f t="shared" si="40"/>
        <v>21.649017188661162</v>
      </c>
    </row>
    <row r="298" spans="1:7" ht="12.75">
      <c r="A298">
        <f t="shared" si="35"/>
        <v>292</v>
      </c>
      <c r="B298">
        <f t="shared" si="36"/>
        <v>0.04788416041391628</v>
      </c>
      <c r="C298">
        <f t="shared" si="34"/>
        <v>0.04788416041391628</v>
      </c>
      <c r="D298">
        <f t="shared" si="37"/>
        <v>2.116974390453663E-06</v>
      </c>
      <c r="E298">
        <f t="shared" si="38"/>
        <v>-3.471999332482767E-07</v>
      </c>
      <c r="F298">
        <f t="shared" si="39"/>
        <v>126.83654865417789</v>
      </c>
      <c r="G298">
        <f t="shared" si="40"/>
        <v>21.64901684146123</v>
      </c>
    </row>
    <row r="299" spans="1:7" ht="12.75">
      <c r="A299">
        <f t="shared" si="35"/>
        <v>293</v>
      </c>
      <c r="B299">
        <f t="shared" si="36"/>
        <v>0.04788416040612328</v>
      </c>
      <c r="C299">
        <f t="shared" si="34"/>
        <v>0.04788416040612328</v>
      </c>
      <c r="D299">
        <f t="shared" si="37"/>
        <v>2.0133403353383983E-06</v>
      </c>
      <c r="E299">
        <f t="shared" si="38"/>
        <v>-3.3020314549325747E-07</v>
      </c>
      <c r="F299">
        <f t="shared" si="39"/>
        <v>126.83655066751822</v>
      </c>
      <c r="G299">
        <f t="shared" si="40"/>
        <v>21.649016511258083</v>
      </c>
    </row>
    <row r="300" spans="1:7" ht="12.75">
      <c r="A300">
        <f t="shared" si="35"/>
        <v>294</v>
      </c>
      <c r="B300">
        <f t="shared" si="36"/>
        <v>0.04788416039871178</v>
      </c>
      <c r="C300">
        <f t="shared" si="34"/>
        <v>0.04788416039871178</v>
      </c>
      <c r="D300">
        <f t="shared" si="37"/>
        <v>1.9147795633500664E-06</v>
      </c>
      <c r="E300">
        <f t="shared" si="38"/>
        <v>-3.140384168265342E-07</v>
      </c>
      <c r="F300">
        <f t="shared" si="39"/>
        <v>126.83655258229778</v>
      </c>
      <c r="G300">
        <f t="shared" si="40"/>
        <v>21.649016197219666</v>
      </c>
    </row>
    <row r="301" spans="1:7" ht="12.75">
      <c r="A301">
        <f t="shared" si="35"/>
        <v>295</v>
      </c>
      <c r="B301">
        <f t="shared" si="36"/>
        <v>0.04788416039166309</v>
      </c>
      <c r="C301">
        <f t="shared" si="34"/>
        <v>0.04788416039166309</v>
      </c>
      <c r="D301">
        <f t="shared" si="37"/>
        <v>1.8210437220389508E-06</v>
      </c>
      <c r="E301">
        <f t="shared" si="38"/>
        <v>-2.986650162739579E-07</v>
      </c>
      <c r="F301">
        <f t="shared" si="39"/>
        <v>126.83655440334151</v>
      </c>
      <c r="G301">
        <f t="shared" si="40"/>
        <v>21.64901589855465</v>
      </c>
    </row>
    <row r="302" spans="1:7" ht="12.75">
      <c r="A302">
        <f t="shared" si="35"/>
        <v>296</v>
      </c>
      <c r="B302">
        <f t="shared" si="36"/>
        <v>0.047884160384959455</v>
      </c>
      <c r="C302">
        <f t="shared" si="34"/>
        <v>0.047884160384959455</v>
      </c>
      <c r="D302">
        <f t="shared" si="37"/>
        <v>1.7318966110124734E-06</v>
      </c>
      <c r="E302">
        <f t="shared" si="38"/>
        <v>-2.840442028251289E-07</v>
      </c>
      <c r="F302">
        <f t="shared" si="39"/>
        <v>126.83655613523813</v>
      </c>
      <c r="G302">
        <f t="shared" si="40"/>
        <v>21.64901561451045</v>
      </c>
    </row>
    <row r="303" spans="1:7" ht="12.75">
      <c r="A303">
        <f t="shared" si="35"/>
        <v>297</v>
      </c>
      <c r="B303">
        <f t="shared" si="36"/>
        <v>0.047884160378583986</v>
      </c>
      <c r="C303">
        <f t="shared" si="34"/>
        <v>0.047884160378583986</v>
      </c>
      <c r="D303">
        <f t="shared" si="37"/>
        <v>1.6471135895201883E-06</v>
      </c>
      <c r="E303">
        <f t="shared" si="38"/>
        <v>-2.7013913461715333E-07</v>
      </c>
      <c r="F303">
        <f t="shared" si="39"/>
        <v>126.83655778235172</v>
      </c>
      <c r="G303">
        <f t="shared" si="40"/>
        <v>21.649015344371314</v>
      </c>
    </row>
    <row r="304" spans="1:7" ht="12.75">
      <c r="A304">
        <f t="shared" si="35"/>
        <v>298</v>
      </c>
      <c r="B304">
        <f t="shared" si="36"/>
        <v>0.04788416037252062</v>
      </c>
      <c r="C304">
        <f t="shared" si="34"/>
        <v>0.04788416037252062</v>
      </c>
      <c r="D304">
        <f t="shared" si="37"/>
        <v>1.566481030224054E-06</v>
      </c>
      <c r="E304">
        <f t="shared" si="38"/>
        <v>-2.5691477567590937E-07</v>
      </c>
      <c r="F304">
        <f t="shared" si="39"/>
        <v>126.83655934883275</v>
      </c>
      <c r="G304">
        <f t="shared" si="40"/>
        <v>21.64901508745654</v>
      </c>
    </row>
    <row r="305" spans="1:7" ht="12.75">
      <c r="A305">
        <f t="shared" si="35"/>
        <v>299</v>
      </c>
      <c r="B305">
        <f t="shared" si="36"/>
        <v>0.047884160366754074</v>
      </c>
      <c r="C305">
        <f t="shared" si="34"/>
        <v>0.047884160366754074</v>
      </c>
      <c r="D305">
        <f t="shared" si="37"/>
        <v>1.489795740994282E-06</v>
      </c>
      <c r="E305">
        <f t="shared" si="38"/>
        <v>-2.443378006589114E-07</v>
      </c>
      <c r="F305">
        <f t="shared" si="39"/>
        <v>126.83656083862849</v>
      </c>
      <c r="G305">
        <f t="shared" si="40"/>
        <v>21.64901484311874</v>
      </c>
    </row>
    <row r="306" spans="1:7" ht="12.75">
      <c r="A306">
        <f t="shared" si="35"/>
        <v>300</v>
      </c>
      <c r="B306">
        <f t="shared" si="36"/>
        <v>0.04788416036126983</v>
      </c>
      <c r="C306">
        <f t="shared" si="34"/>
        <v>0.04788416036126983</v>
      </c>
      <c r="D306">
        <f t="shared" si="37"/>
        <v>1.4168644923984175E-06</v>
      </c>
      <c r="E306">
        <f t="shared" si="38"/>
        <v>-2.323765160294755E-07</v>
      </c>
      <c r="F306">
        <f t="shared" si="39"/>
        <v>126.83656225549298</v>
      </c>
      <c r="G306">
        <f t="shared" si="40"/>
        <v>21.649014610742224</v>
      </c>
    </row>
    <row r="307" spans="1:7" ht="12.75">
      <c r="A307">
        <f t="shared" si="35"/>
        <v>301</v>
      </c>
      <c r="B307">
        <f t="shared" si="36"/>
        <v>0.047884160356054056</v>
      </c>
      <c r="C307">
        <f t="shared" si="34"/>
        <v>0.047884160356054056</v>
      </c>
      <c r="D307">
        <f t="shared" si="37"/>
        <v>1.3475035132159974E-06</v>
      </c>
      <c r="E307">
        <f t="shared" si="38"/>
        <v>-2.2100078189701833E-07</v>
      </c>
      <c r="F307">
        <f t="shared" si="39"/>
        <v>126.83656360299649</v>
      </c>
      <c r="G307">
        <f t="shared" si="40"/>
        <v>21.649014389741442</v>
      </c>
    </row>
    <row r="308" spans="1:7" ht="12.75">
      <c r="A308">
        <f t="shared" si="35"/>
        <v>302</v>
      </c>
      <c r="B308">
        <f t="shared" si="36"/>
        <v>0.04788416035109361</v>
      </c>
      <c r="C308">
        <f t="shared" si="34"/>
        <v>0.04788416035109361</v>
      </c>
      <c r="D308">
        <f t="shared" si="37"/>
        <v>1.2815380197039872E-06</v>
      </c>
      <c r="E308">
        <f t="shared" si="38"/>
        <v>-2.1018193829824838E-07</v>
      </c>
      <c r="F308">
        <f t="shared" si="39"/>
        <v>126.83656488453451</v>
      </c>
      <c r="G308">
        <f t="shared" si="40"/>
        <v>21.649014179559504</v>
      </c>
    </row>
    <row r="309" spans="1:7" ht="12.75">
      <c r="A309">
        <f t="shared" si="35"/>
        <v>303</v>
      </c>
      <c r="B309">
        <f t="shared" si="36"/>
        <v>0.047884160346375985</v>
      </c>
      <c r="C309">
        <f t="shared" si="34"/>
        <v>0.047884160346375985</v>
      </c>
      <c r="D309">
        <f t="shared" si="37"/>
        <v>1.2188017883829616E-06</v>
      </c>
      <c r="E309">
        <f t="shared" si="38"/>
        <v>-1.9989271815568088E-07</v>
      </c>
      <c r="F309">
        <f t="shared" si="39"/>
        <v>126.8365661033363</v>
      </c>
      <c r="G309">
        <f t="shared" si="40"/>
        <v>21.649013979666787</v>
      </c>
    </row>
    <row r="310" spans="1:7" ht="12.75">
      <c r="A310">
        <f t="shared" si="35"/>
        <v>304</v>
      </c>
      <c r="B310">
        <f t="shared" si="36"/>
        <v>0.04788416034188933</v>
      </c>
      <c r="C310">
        <f t="shared" si="34"/>
        <v>0.04788416034188933</v>
      </c>
      <c r="D310">
        <f t="shared" si="37"/>
        <v>1.1591367430341393E-06</v>
      </c>
      <c r="E310">
        <f t="shared" si="38"/>
        <v>-1.9010719132239728E-07</v>
      </c>
      <c r="F310">
        <f t="shared" si="39"/>
        <v>126.83656726247304</v>
      </c>
      <c r="G310">
        <f t="shared" si="40"/>
        <v>21.649013789559596</v>
      </c>
    </row>
    <row r="311" spans="1:7" ht="12.75">
      <c r="A311">
        <f t="shared" si="35"/>
        <v>305</v>
      </c>
      <c r="B311">
        <f t="shared" si="36"/>
        <v>0.04788416033762229</v>
      </c>
      <c r="C311">
        <f t="shared" si="34"/>
        <v>0.04788416033762229</v>
      </c>
      <c r="D311">
        <f t="shared" si="37"/>
        <v>1.1023925265973844E-06</v>
      </c>
      <c r="E311">
        <f t="shared" si="38"/>
        <v>-1.8080070929293868E-07</v>
      </c>
      <c r="F311">
        <f t="shared" si="39"/>
        <v>126.83656836486557</v>
      </c>
      <c r="G311">
        <f t="shared" si="40"/>
        <v>21.64901360875889</v>
      </c>
    </row>
    <row r="312" spans="1:7" ht="12.75">
      <c r="A312">
        <f t="shared" si="35"/>
        <v>306</v>
      </c>
      <c r="B312">
        <f t="shared" si="36"/>
        <v>0.04788416033356414</v>
      </c>
      <c r="C312">
        <f t="shared" si="34"/>
        <v>0.04788416033356414</v>
      </c>
      <c r="D312">
        <f t="shared" si="37"/>
        <v>1.0484261601106937E-06</v>
      </c>
      <c r="E312">
        <f t="shared" si="38"/>
        <v>-1.7194981327683934E-07</v>
      </c>
      <c r="F312">
        <f t="shared" si="39"/>
        <v>126.83656941329173</v>
      </c>
      <c r="G312">
        <f t="shared" si="40"/>
        <v>21.649013436809074</v>
      </c>
    </row>
    <row r="313" spans="1:7" ht="12.75">
      <c r="A313">
        <f t="shared" si="35"/>
        <v>307</v>
      </c>
      <c r="B313">
        <f t="shared" si="36"/>
        <v>0.047884160329704654</v>
      </c>
      <c r="C313">
        <f t="shared" si="34"/>
        <v>0.047884160329704654</v>
      </c>
      <c r="D313">
        <f t="shared" si="37"/>
        <v>9.9710165279987E-07</v>
      </c>
      <c r="E313">
        <f t="shared" si="38"/>
        <v>-1.635322017801144E-07</v>
      </c>
      <c r="F313">
        <f t="shared" si="39"/>
        <v>126.83657041039338</v>
      </c>
      <c r="G313">
        <f t="shared" si="40"/>
        <v>21.64901327327687</v>
      </c>
    </row>
    <row r="314" spans="1:7" ht="12.75">
      <c r="A314">
        <f t="shared" si="35"/>
        <v>308</v>
      </c>
      <c r="B314">
        <f t="shared" si="36"/>
        <v>0.04788416032603412</v>
      </c>
      <c r="C314">
        <f t="shared" si="34"/>
        <v>0.04788416032603412</v>
      </c>
      <c r="D314">
        <f t="shared" si="37"/>
        <v>9.482896867751833E-07</v>
      </c>
      <c r="E314">
        <f t="shared" si="38"/>
        <v>-1.5552666532414605E-07</v>
      </c>
      <c r="F314">
        <f t="shared" si="39"/>
        <v>126.83657135868306</v>
      </c>
      <c r="G314">
        <f t="shared" si="40"/>
        <v>21.649013117750208</v>
      </c>
    </row>
    <row r="315" spans="1:7" ht="12.75">
      <c r="A315">
        <f t="shared" si="35"/>
        <v>309</v>
      </c>
      <c r="B315">
        <f t="shared" si="36"/>
        <v>0.04788416032254324</v>
      </c>
      <c r="C315">
        <f t="shared" si="34"/>
        <v>0.04788416032254324</v>
      </c>
      <c r="D315">
        <f t="shared" si="37"/>
        <v>9.018672439964348E-07</v>
      </c>
      <c r="E315">
        <f t="shared" si="38"/>
        <v>-1.4791303581951354E-07</v>
      </c>
      <c r="F315">
        <f t="shared" si="39"/>
        <v>126.8365722605503</v>
      </c>
      <c r="G315">
        <f t="shared" si="40"/>
        <v>21.649012969837173</v>
      </c>
    </row>
    <row r="316" spans="1:7" ht="12.75">
      <c r="A316">
        <f t="shared" si="35"/>
        <v>310</v>
      </c>
      <c r="B316">
        <f t="shared" si="36"/>
        <v>0.04788416031922327</v>
      </c>
      <c r="C316">
        <f t="shared" si="34"/>
        <v>0.04788416031922327</v>
      </c>
      <c r="D316">
        <f t="shared" si="37"/>
        <v>8.577173620238909E-07</v>
      </c>
      <c r="E316">
        <f t="shared" si="38"/>
        <v>-1.4067211995261175E-07</v>
      </c>
      <c r="F316">
        <f t="shared" si="39"/>
        <v>126.83657311826767</v>
      </c>
      <c r="G316">
        <f t="shared" si="40"/>
        <v>21.649012829165052</v>
      </c>
    </row>
    <row r="317" spans="1:7" ht="12.75">
      <c r="A317">
        <f t="shared" si="35"/>
        <v>311</v>
      </c>
      <c r="B317">
        <f t="shared" si="36"/>
        <v>0.04788416031606583</v>
      </c>
      <c r="C317">
        <f t="shared" si="34"/>
        <v>0.04788416031606583</v>
      </c>
      <c r="D317">
        <f t="shared" si="37"/>
        <v>8.157287902932353E-07</v>
      </c>
      <c r="E317">
        <f t="shared" si="38"/>
        <v>-1.3378567431665545E-07</v>
      </c>
      <c r="F317">
        <f t="shared" si="39"/>
        <v>126.83657393399646</v>
      </c>
      <c r="G317">
        <f t="shared" si="40"/>
        <v>21.649012695379376</v>
      </c>
    </row>
    <row r="318" spans="1:7" ht="12.75">
      <c r="A318">
        <f t="shared" si="35"/>
        <v>312</v>
      </c>
      <c r="B318">
        <f t="shared" si="36"/>
        <v>0.04788416031306295</v>
      </c>
      <c r="C318">
        <f t="shared" si="34"/>
        <v>0.04788416031306295</v>
      </c>
      <c r="D318">
        <f t="shared" si="37"/>
        <v>7.757957192211506E-07</v>
      </c>
      <c r="E318">
        <f t="shared" si="38"/>
        <v>-1.2723634612576973E-07</v>
      </c>
      <c r="F318">
        <f t="shared" si="39"/>
        <v>126.83657470979219</v>
      </c>
      <c r="G318">
        <f t="shared" si="40"/>
        <v>21.64901256814303</v>
      </c>
    </row>
    <row r="319" spans="1:7" ht="12.75">
      <c r="A319">
        <f t="shared" si="35"/>
        <v>313</v>
      </c>
      <c r="B319">
        <f t="shared" si="36"/>
        <v>0.047884160310207056</v>
      </c>
      <c r="C319">
        <f t="shared" si="34"/>
        <v>0.047884160310207056</v>
      </c>
      <c r="D319">
        <f t="shared" si="37"/>
        <v>7.378175181926849E-07</v>
      </c>
      <c r="E319">
        <f t="shared" si="38"/>
        <v>-1.2100763657763025E-07</v>
      </c>
      <c r="F319">
        <f t="shared" si="39"/>
        <v>126.8365754476097</v>
      </c>
      <c r="G319">
        <f t="shared" si="40"/>
        <v>21.64901244713539</v>
      </c>
    </row>
    <row r="320" spans="1:7" ht="12.75">
      <c r="A320">
        <f t="shared" si="35"/>
        <v>314</v>
      </c>
      <c r="B320">
        <f t="shared" si="36"/>
        <v>0.047884160307491</v>
      </c>
      <c r="C320">
        <f t="shared" si="34"/>
        <v>0.047884160307491</v>
      </c>
      <c r="D320">
        <f t="shared" si="37"/>
        <v>7.016985099639328E-07</v>
      </c>
      <c r="E320">
        <f t="shared" si="38"/>
        <v>-1.1508384134550909E-07</v>
      </c>
      <c r="F320">
        <f t="shared" si="39"/>
        <v>126.83657614930821</v>
      </c>
      <c r="G320">
        <f t="shared" si="40"/>
        <v>21.649012332051548</v>
      </c>
    </row>
    <row r="321" spans="1:7" ht="12.75">
      <c r="A321">
        <f t="shared" si="35"/>
        <v>315</v>
      </c>
      <c r="B321">
        <f t="shared" si="36"/>
        <v>0.04788416030490789</v>
      </c>
      <c r="C321">
        <f t="shared" si="34"/>
        <v>0.04788416030490789</v>
      </c>
      <c r="D321">
        <f t="shared" si="37"/>
        <v>6.673476624641239E-07</v>
      </c>
      <c r="E321">
        <f t="shared" si="38"/>
        <v>-1.0945004080831211E-07</v>
      </c>
      <c r="F321">
        <f t="shared" si="39"/>
        <v>126.83657681665588</v>
      </c>
      <c r="G321">
        <f t="shared" si="40"/>
        <v>21.649012222601506</v>
      </c>
    </row>
    <row r="322" spans="1:7" ht="12.75">
      <c r="A322">
        <f t="shared" si="35"/>
        <v>316</v>
      </c>
      <c r="B322">
        <f t="shared" si="36"/>
        <v>0.047884160302451226</v>
      </c>
      <c r="C322">
        <f t="shared" si="34"/>
        <v>0.047884160302451226</v>
      </c>
      <c r="D322">
        <f t="shared" si="37"/>
        <v>6.346784164890096E-07</v>
      </c>
      <c r="E322">
        <f t="shared" si="38"/>
        <v>-1.040920409867141E-07</v>
      </c>
      <c r="F322">
        <f t="shared" si="39"/>
        <v>126.83657745133429</v>
      </c>
      <c r="G322">
        <f t="shared" si="40"/>
        <v>21.649012118509464</v>
      </c>
    </row>
    <row r="323" spans="1:7" ht="12.75">
      <c r="A323">
        <f t="shared" si="35"/>
        <v>317</v>
      </c>
      <c r="B323">
        <f t="shared" si="36"/>
        <v>0.04788416030011483</v>
      </c>
      <c r="C323">
        <f t="shared" si="34"/>
        <v>0.04788416030011483</v>
      </c>
      <c r="D323">
        <f t="shared" si="37"/>
        <v>6.036084574390088E-07</v>
      </c>
      <c r="E323">
        <f t="shared" si="38"/>
        <v>-9.899633313104061E-08</v>
      </c>
      <c r="F323">
        <f t="shared" si="39"/>
        <v>126.83657805494275</v>
      </c>
      <c r="G323">
        <f t="shared" si="40"/>
        <v>21.64901201951313</v>
      </c>
    </row>
    <row r="324" spans="1:7" ht="12.75">
      <c r="A324">
        <f t="shared" si="35"/>
        <v>318</v>
      </c>
      <c r="B324">
        <f t="shared" si="36"/>
        <v>0.04788416029789282</v>
      </c>
      <c r="C324">
        <f t="shared" si="34"/>
        <v>0.04788416029789282</v>
      </c>
      <c r="D324">
        <f t="shared" si="37"/>
        <v>5.740594968273172E-07</v>
      </c>
      <c r="E324">
        <f t="shared" si="38"/>
        <v>-9.415007795610109E-08</v>
      </c>
      <c r="F324">
        <f t="shared" si="39"/>
        <v>126.83657862900225</v>
      </c>
      <c r="G324">
        <f t="shared" si="40"/>
        <v>21.64901192536305</v>
      </c>
    </row>
    <row r="325" spans="1:7" ht="12.75">
      <c r="A325">
        <f t="shared" si="35"/>
        <v>319</v>
      </c>
      <c r="B325">
        <f t="shared" si="36"/>
        <v>0.04788416029577958</v>
      </c>
      <c r="C325">
        <f t="shared" si="34"/>
        <v>0.04788416029577958</v>
      </c>
      <c r="D325">
        <f t="shared" si="37"/>
        <v>5.459570706634054E-07</v>
      </c>
      <c r="E325">
        <f t="shared" si="38"/>
        <v>-8.95410658952045E-08</v>
      </c>
      <c r="F325">
        <f t="shared" si="39"/>
        <v>126.83657917495931</v>
      </c>
      <c r="G325">
        <f t="shared" si="40"/>
        <v>21.649011835821987</v>
      </c>
    </row>
    <row r="326" spans="1:7" ht="12.75">
      <c r="A326">
        <f t="shared" si="35"/>
        <v>320</v>
      </c>
      <c r="B326">
        <f t="shared" si="36"/>
        <v>0.047884160293769774</v>
      </c>
      <c r="C326">
        <f t="shared" si="34"/>
        <v>0.047884160293769774</v>
      </c>
      <c r="D326">
        <f t="shared" si="37"/>
        <v>5.192303644818708E-07</v>
      </c>
      <c r="E326">
        <f t="shared" si="38"/>
        <v>-8.51576853477809E-08</v>
      </c>
      <c r="F326">
        <f t="shared" si="39"/>
        <v>126.83657969418968</v>
      </c>
      <c r="G326">
        <f t="shared" si="40"/>
        <v>21.6490117506643</v>
      </c>
    </row>
    <row r="327" spans="1:7" ht="12.75">
      <c r="A327">
        <f t="shared" si="35"/>
        <v>321</v>
      </c>
      <c r="B327">
        <f t="shared" si="36"/>
        <v>0.047884160291858366</v>
      </c>
      <c r="C327">
        <f t="shared" si="34"/>
        <v>0.047884160291858366</v>
      </c>
      <c r="D327">
        <f t="shared" si="37"/>
        <v>4.93812033042218E-07</v>
      </c>
      <c r="E327">
        <f t="shared" si="38"/>
        <v>-8.098888892860145E-08</v>
      </c>
      <c r="F327">
        <f t="shared" si="39"/>
        <v>126.83658018800172</v>
      </c>
      <c r="G327">
        <f t="shared" si="40"/>
        <v>21.64901166967541</v>
      </c>
    </row>
    <row r="328" spans="1:7" ht="12.75">
      <c r="A328">
        <f t="shared" si="35"/>
        <v>322</v>
      </c>
      <c r="B328">
        <f t="shared" si="36"/>
        <v>0.04788416029004053</v>
      </c>
      <c r="C328">
        <f t="shared" si="34"/>
        <v>0.04788416029004053</v>
      </c>
      <c r="D328">
        <f t="shared" si="37"/>
        <v>4.696380271340672E-07</v>
      </c>
      <c r="E328">
        <f t="shared" si="38"/>
        <v>-7.702417037513953E-08</v>
      </c>
      <c r="F328">
        <f t="shared" si="39"/>
        <v>126.83658065763974</v>
      </c>
      <c r="G328">
        <f t="shared" si="40"/>
        <v>21.649011592651238</v>
      </c>
    </row>
    <row r="329" spans="1:7" ht="12.75">
      <c r="A329">
        <f t="shared" si="35"/>
        <v>323</v>
      </c>
      <c r="B329">
        <f t="shared" si="36"/>
        <v>0.047884160288311696</v>
      </c>
      <c r="C329">
        <f aca="true" t="shared" si="41" ref="C329:C392">IF(B329&lt;0,0,B329)</f>
        <v>0.047884160288311696</v>
      </c>
      <c r="D329">
        <f t="shared" si="37"/>
        <v>4.4664743281686015E-07</v>
      </c>
      <c r="E329">
        <f t="shared" si="38"/>
        <v>-7.325353634790588E-08</v>
      </c>
      <c r="F329">
        <f t="shared" si="39"/>
        <v>126.83658110428718</v>
      </c>
      <c r="G329">
        <f t="shared" si="40"/>
        <v>21.649011519397703</v>
      </c>
    </row>
    <row r="330" spans="1:7" ht="12.75">
      <c r="A330">
        <f t="shared" si="35"/>
        <v>324</v>
      </c>
      <c r="B330">
        <f t="shared" si="36"/>
        <v>0.04788416028666748</v>
      </c>
      <c r="C330">
        <f t="shared" si="41"/>
        <v>0.04788416028666748</v>
      </c>
      <c r="D330">
        <f t="shared" si="37"/>
        <v>4.2478232309406394E-07</v>
      </c>
      <c r="E330">
        <f t="shared" si="38"/>
        <v>-6.966749177550469E-08</v>
      </c>
      <c r="F330">
        <f t="shared" si="39"/>
        <v>126.8365815290695</v>
      </c>
      <c r="G330">
        <f t="shared" si="40"/>
        <v>21.64901144973021</v>
      </c>
    </row>
    <row r="331" spans="1:7" ht="12.75">
      <c r="A331">
        <f t="shared" si="35"/>
        <v>325</v>
      </c>
      <c r="B331">
        <f t="shared" si="36"/>
        <v>0.047884160285103755</v>
      </c>
      <c r="C331">
        <f t="shared" si="41"/>
        <v>0.047884160285103755</v>
      </c>
      <c r="D331">
        <f t="shared" si="37"/>
        <v>4.0398758471837937E-07</v>
      </c>
      <c r="E331">
        <f t="shared" si="38"/>
        <v>-6.625700099682774E-08</v>
      </c>
      <c r="F331">
        <f t="shared" si="39"/>
        <v>126.83658193305709</v>
      </c>
      <c r="G331">
        <f t="shared" si="40"/>
        <v>21.64901138347321</v>
      </c>
    </row>
    <row r="332" spans="1:7" ht="12.75">
      <c r="A332">
        <f t="shared" si="35"/>
        <v>326</v>
      </c>
      <c r="B332">
        <f t="shared" si="36"/>
        <v>0.04788416028361658</v>
      </c>
      <c r="C332">
        <f t="shared" si="41"/>
        <v>0.04788416028361658</v>
      </c>
      <c r="D332">
        <f t="shared" si="37"/>
        <v>3.842108320384341E-07</v>
      </c>
      <c r="E332">
        <f t="shared" si="38"/>
        <v>-6.301346533454932E-08</v>
      </c>
      <c r="F332">
        <f t="shared" si="39"/>
        <v>126.83658231726793</v>
      </c>
      <c r="G332">
        <f t="shared" si="40"/>
        <v>21.649011320459742</v>
      </c>
    </row>
    <row r="333" spans="1:7" ht="12.75">
      <c r="A333">
        <f t="shared" si="35"/>
        <v>327</v>
      </c>
      <c r="B333">
        <f t="shared" si="36"/>
        <v>0.04788416028220221</v>
      </c>
      <c r="C333">
        <f t="shared" si="41"/>
        <v>0.04788416028220221</v>
      </c>
      <c r="D333">
        <f t="shared" si="37"/>
        <v>3.6540222936309874E-07</v>
      </c>
      <c r="E333">
        <f t="shared" si="38"/>
        <v>-5.992871154880675E-08</v>
      </c>
      <c r="F333">
        <f t="shared" si="39"/>
        <v>126.83658268267016</v>
      </c>
      <c r="G333">
        <f t="shared" si="40"/>
        <v>21.64901126053103</v>
      </c>
    </row>
    <row r="334" spans="1:7" ht="12.75">
      <c r="A334">
        <f t="shared" si="35"/>
        <v>328</v>
      </c>
      <c r="B334">
        <f t="shared" si="36"/>
        <v>0.047884160280857097</v>
      </c>
      <c r="C334">
        <f t="shared" si="41"/>
        <v>0.047884160280857097</v>
      </c>
      <c r="D334">
        <f t="shared" si="37"/>
        <v>3.475143834918981E-07</v>
      </c>
      <c r="E334">
        <f t="shared" si="38"/>
        <v>-5.699496630207079E-08</v>
      </c>
      <c r="F334">
        <f t="shared" si="39"/>
        <v>126.83658303018454</v>
      </c>
      <c r="G334">
        <f t="shared" si="40"/>
        <v>21.649011203536062</v>
      </c>
    </row>
    <row r="335" spans="1:7" ht="12.75">
      <c r="A335">
        <f t="shared" si="35"/>
        <v>329</v>
      </c>
      <c r="B335">
        <f t="shared" si="36"/>
        <v>0.0478841602795778</v>
      </c>
      <c r="C335">
        <f t="shared" si="41"/>
        <v>0.0478841602795778</v>
      </c>
      <c r="D335">
        <f t="shared" si="37"/>
        <v>3.3050221137642666E-07</v>
      </c>
      <c r="E335">
        <f t="shared" si="38"/>
        <v>-5.420484572304929E-08</v>
      </c>
      <c r="F335">
        <f t="shared" si="39"/>
        <v>126.83658336068676</v>
      </c>
      <c r="G335">
        <f t="shared" si="40"/>
        <v>21.649011149331216</v>
      </c>
    </row>
    <row r="336" spans="1:7" ht="12.75">
      <c r="A336">
        <f t="shared" si="35"/>
        <v>330</v>
      </c>
      <c r="B336">
        <f t="shared" si="36"/>
        <v>0.04788416027836114</v>
      </c>
      <c r="C336">
        <f t="shared" si="41"/>
        <v>0.04788416027836114</v>
      </c>
      <c r="D336">
        <f t="shared" si="37"/>
        <v>3.143228521906849E-07</v>
      </c>
      <c r="E336">
        <f t="shared" si="38"/>
        <v>-5.155130833323085E-08</v>
      </c>
      <c r="F336">
        <f t="shared" si="39"/>
        <v>126.8365836750096</v>
      </c>
      <c r="G336">
        <f t="shared" si="40"/>
        <v>21.64901109777991</v>
      </c>
    </row>
    <row r="337" spans="1:7" ht="12.75">
      <c r="A337">
        <f t="shared" si="35"/>
        <v>331</v>
      </c>
      <c r="B337">
        <f t="shared" si="36"/>
        <v>0.04788416027720405</v>
      </c>
      <c r="C337">
        <f t="shared" si="41"/>
        <v>0.04788416027720405</v>
      </c>
      <c r="D337">
        <f t="shared" si="37"/>
        <v>2.989355385452086E-07</v>
      </c>
      <c r="E337">
        <f t="shared" si="38"/>
        <v>-4.902767147818565E-08</v>
      </c>
      <c r="F337">
        <f t="shared" si="39"/>
        <v>126.83658397394514</v>
      </c>
      <c r="G337">
        <f t="shared" si="40"/>
        <v>21.649011048752236</v>
      </c>
    </row>
    <row r="338" spans="1:7" ht="12.75">
      <c r="A338">
        <f t="shared" si="35"/>
        <v>332</v>
      </c>
      <c r="B338">
        <f t="shared" si="36"/>
        <v>0.04788416027610359</v>
      </c>
      <c r="C338">
        <f t="shared" si="41"/>
        <v>0.04788416027610359</v>
      </c>
      <c r="D338">
        <f t="shared" si="37"/>
        <v>2.8430148724112314E-07</v>
      </c>
      <c r="E338">
        <f t="shared" si="38"/>
        <v>-4.662758001927614E-08</v>
      </c>
      <c r="F338">
        <f t="shared" si="39"/>
        <v>126.83658425824663</v>
      </c>
      <c r="G338">
        <f t="shared" si="40"/>
        <v>21.649011002124656</v>
      </c>
    </row>
    <row r="339" spans="1:7" ht="12.75">
      <c r="A339">
        <f t="shared" si="35"/>
        <v>333</v>
      </c>
      <c r="B339">
        <f t="shared" si="36"/>
        <v>0.04788416027505701</v>
      </c>
      <c r="C339">
        <f t="shared" si="41"/>
        <v>0.04788416027505701</v>
      </c>
      <c r="D339">
        <f t="shared" si="37"/>
        <v>2.703838308804052E-07</v>
      </c>
      <c r="E339">
        <f t="shared" si="38"/>
        <v>-4.4344979022170605E-08</v>
      </c>
      <c r="F339">
        <f t="shared" si="39"/>
        <v>126.83658452863047</v>
      </c>
      <c r="G339">
        <f t="shared" si="40"/>
        <v>21.649010957779677</v>
      </c>
    </row>
    <row r="340" spans="1:7" ht="12.75">
      <c r="A340">
        <f t="shared" si="35"/>
        <v>334</v>
      </c>
      <c r="B340">
        <f t="shared" si="36"/>
        <v>0.047884160274061664</v>
      </c>
      <c r="C340">
        <f t="shared" si="41"/>
        <v>0.047884160274061664</v>
      </c>
      <c r="D340">
        <f t="shared" si="37"/>
        <v>2.5714749796179603E-07</v>
      </c>
      <c r="E340">
        <f t="shared" si="38"/>
        <v>-4.217412130635978E-08</v>
      </c>
      <c r="F340">
        <f t="shared" si="39"/>
        <v>126.83658478577797</v>
      </c>
      <c r="G340">
        <f t="shared" si="40"/>
        <v>21.649010915605555</v>
      </c>
    </row>
    <row r="341" spans="1:7" ht="12.75">
      <c r="A341">
        <f t="shared" si="35"/>
        <v>335</v>
      </c>
      <c r="B341">
        <f t="shared" si="36"/>
        <v>0.047884160273115046</v>
      </c>
      <c r="C341">
        <f t="shared" si="41"/>
        <v>0.047884160273115046</v>
      </c>
      <c r="D341">
        <f t="shared" si="37"/>
        <v>2.4455913738563595E-07</v>
      </c>
      <c r="E341">
        <f t="shared" si="38"/>
        <v>-4.0109534582555284E-08</v>
      </c>
      <c r="F341">
        <f t="shared" si="39"/>
        <v>126.8365850303371</v>
      </c>
      <c r="G341">
        <f t="shared" si="40"/>
        <v>21.64901087549602</v>
      </c>
    </row>
    <row r="342" spans="1:7" ht="12.75">
      <c r="A342">
        <f t="shared" si="35"/>
        <v>336</v>
      </c>
      <c r="B342">
        <f t="shared" si="36"/>
        <v>0.047884160272214774</v>
      </c>
      <c r="C342">
        <f t="shared" si="41"/>
        <v>0.047884160272214774</v>
      </c>
      <c r="D342">
        <f t="shared" si="37"/>
        <v>2.325870260833085E-07</v>
      </c>
      <c r="E342">
        <f t="shared" si="38"/>
        <v>-3.8146016345663725E-08</v>
      </c>
      <c r="F342">
        <f t="shared" si="39"/>
        <v>126.83658526292413</v>
      </c>
      <c r="G342">
        <f t="shared" si="40"/>
        <v>21.649010837350005</v>
      </c>
    </row>
    <row r="343" spans="1:7" ht="12.75">
      <c r="A343">
        <f aca="true" t="shared" si="42" ref="A343:A400">A342+DT_COOP</f>
        <v>337</v>
      </c>
      <c r="B343">
        <f aca="true" t="shared" si="43" ref="B343:B400">I_COOP/(1+K1_COOP*F342*G342-K7_COOP*F342*G342-K3_COOP*F342)</f>
        <v>0.04788416027135855</v>
      </c>
      <c r="C343">
        <f t="shared" si="41"/>
        <v>0.04788416027135855</v>
      </c>
      <c r="D343">
        <f aca="true" t="shared" si="44" ref="D343:D400">K5_COOP*C343*F342*G342-K7_COOP*F342*G342-K3_COOP*F342</f>
        <v>2.2120098996936122E-07</v>
      </c>
      <c r="E343">
        <f aca="true" t="shared" si="45" ref="E343:E400">K6_COOP*C343*F342*G342-K8_COOP*F342*G342-K4_COOP*G342</f>
        <v>-3.6278624104824075E-08</v>
      </c>
      <c r="F343">
        <f aca="true" t="shared" si="46" ref="F343:F400">F342+D343*DT_COOP</f>
        <v>126.83658548412512</v>
      </c>
      <c r="G343">
        <f aca="true" t="shared" si="47" ref="G343:G400">G342+E343*DT_COOP</f>
        <v>21.64901080107138</v>
      </c>
    </row>
    <row r="344" spans="1:7" ht="12.75">
      <c r="A344">
        <f t="shared" si="42"/>
        <v>338</v>
      </c>
      <c r="B344">
        <f t="shared" si="43"/>
        <v>0.047884160270544256</v>
      </c>
      <c r="C344">
        <f t="shared" si="41"/>
        <v>0.047884160270544256</v>
      </c>
      <c r="D344">
        <f t="shared" si="44"/>
        <v>2.1037234709808672E-07</v>
      </c>
      <c r="E344">
        <f t="shared" si="45"/>
        <v>-3.450264651760904E-08</v>
      </c>
      <c r="F344">
        <f t="shared" si="46"/>
        <v>126.83658569449747</v>
      </c>
      <c r="G344">
        <f t="shared" si="47"/>
        <v>21.649010766568733</v>
      </c>
    </row>
    <row r="345" spans="1:7" ht="12.75">
      <c r="A345">
        <f t="shared" si="42"/>
        <v>339</v>
      </c>
      <c r="B345">
        <f t="shared" si="43"/>
        <v>0.04788416026976984</v>
      </c>
      <c r="C345">
        <f t="shared" si="41"/>
        <v>0.04788416026976984</v>
      </c>
      <c r="D345">
        <f t="shared" si="44"/>
        <v>2.0007381085207498E-07</v>
      </c>
      <c r="E345">
        <f t="shared" si="45"/>
        <v>-3.2813605166381876E-08</v>
      </c>
      <c r="F345">
        <f t="shared" si="46"/>
        <v>126.83658589457129</v>
      </c>
      <c r="G345">
        <f t="shared" si="47"/>
        <v>21.649010733755127</v>
      </c>
    </row>
    <row r="346" spans="1:7" ht="12.75">
      <c r="A346">
        <f t="shared" si="42"/>
        <v>340</v>
      </c>
      <c r="B346">
        <f t="shared" si="43"/>
        <v>0.04788416026903331</v>
      </c>
      <c r="C346">
        <f t="shared" si="41"/>
        <v>0.04788416026903331</v>
      </c>
      <c r="D346">
        <f t="shared" si="44"/>
        <v>1.9027942332883185E-07</v>
      </c>
      <c r="E346">
        <f t="shared" si="45"/>
        <v>-3.120725478034103E-08</v>
      </c>
      <c r="F346">
        <f t="shared" si="46"/>
        <v>126.83658608485071</v>
      </c>
      <c r="G346">
        <f t="shared" si="47"/>
        <v>21.649010702547873</v>
      </c>
    </row>
    <row r="347" spans="1:7" ht="12.75">
      <c r="A347">
        <f t="shared" si="42"/>
        <v>341</v>
      </c>
      <c r="B347">
        <f t="shared" si="43"/>
        <v>0.047884160268332865</v>
      </c>
      <c r="C347">
        <f t="shared" si="41"/>
        <v>0.047884160268332865</v>
      </c>
      <c r="D347">
        <f t="shared" si="44"/>
        <v>1.8096451359639332E-07</v>
      </c>
      <c r="E347">
        <f t="shared" si="45"/>
        <v>-2.967953705024229E-08</v>
      </c>
      <c r="F347">
        <f t="shared" si="46"/>
        <v>126.83658626581523</v>
      </c>
      <c r="G347">
        <f t="shared" si="47"/>
        <v>21.649010672868336</v>
      </c>
    </row>
    <row r="348" spans="1:7" ht="12.75">
      <c r="A348">
        <f t="shared" si="42"/>
        <v>342</v>
      </c>
      <c r="B348">
        <f t="shared" si="43"/>
        <v>0.04788416026766668</v>
      </c>
      <c r="C348">
        <f t="shared" si="41"/>
        <v>0.04788416026766668</v>
      </c>
      <c r="D348">
        <f t="shared" si="44"/>
        <v>1.7210559910552092E-07</v>
      </c>
      <c r="E348">
        <f t="shared" si="45"/>
        <v>-2.8226609272152814E-08</v>
      </c>
      <c r="F348">
        <f t="shared" si="46"/>
        <v>126.83658643792083</v>
      </c>
      <c r="G348">
        <f t="shared" si="47"/>
        <v>21.649010644641727</v>
      </c>
    </row>
    <row r="349" spans="1:7" ht="12.75">
      <c r="A349">
        <f t="shared" si="42"/>
        <v>343</v>
      </c>
      <c r="B349">
        <f t="shared" si="43"/>
        <v>0.047884160267033106</v>
      </c>
      <c r="C349">
        <f t="shared" si="41"/>
        <v>0.047884160267033106</v>
      </c>
      <c r="D349">
        <f t="shared" si="44"/>
        <v>1.6368036526159813E-07</v>
      </c>
      <c r="E349">
        <f t="shared" si="45"/>
        <v>-2.684481059667121E-08</v>
      </c>
      <c r="F349">
        <f t="shared" si="46"/>
        <v>126.8365866016012</v>
      </c>
      <c r="G349">
        <f t="shared" si="47"/>
        <v>21.649010617796918</v>
      </c>
    </row>
    <row r="350" spans="1:7" ht="12.75">
      <c r="A350">
        <f t="shared" si="42"/>
        <v>344</v>
      </c>
      <c r="B350">
        <f t="shared" si="43"/>
        <v>0.047884160266430574</v>
      </c>
      <c r="C350">
        <f t="shared" si="41"/>
        <v>0.047884160266430574</v>
      </c>
      <c r="D350">
        <f t="shared" si="44"/>
        <v>1.5566758282403725E-07</v>
      </c>
      <c r="E350">
        <f t="shared" si="45"/>
        <v>-2.5530650038518843E-08</v>
      </c>
      <c r="F350">
        <f t="shared" si="46"/>
        <v>126.83658675726878</v>
      </c>
      <c r="G350">
        <f t="shared" si="47"/>
        <v>21.64901059226627</v>
      </c>
    </row>
    <row r="351" spans="1:7" ht="12.75">
      <c r="A351">
        <f t="shared" si="42"/>
        <v>345</v>
      </c>
      <c r="B351">
        <f t="shared" si="43"/>
        <v>0.04788416026585752</v>
      </c>
      <c r="C351">
        <f t="shared" si="41"/>
        <v>0.04788416026585752</v>
      </c>
      <c r="D351">
        <f t="shared" si="44"/>
        <v>1.4804705017468223E-07</v>
      </c>
      <c r="E351">
        <f t="shared" si="45"/>
        <v>-2.4280828681000344E-08</v>
      </c>
      <c r="F351">
        <f t="shared" si="46"/>
        <v>126.83658690531583</v>
      </c>
      <c r="G351">
        <f t="shared" si="47"/>
        <v>21.64901056798544</v>
      </c>
    </row>
    <row r="352" spans="1:7" ht="12.75">
      <c r="A352">
        <f t="shared" si="42"/>
        <v>346</v>
      </c>
      <c r="B352">
        <f t="shared" si="43"/>
        <v>0.047884160265312524</v>
      </c>
      <c r="C352">
        <f t="shared" si="41"/>
        <v>0.047884160265312524</v>
      </c>
      <c r="D352">
        <f t="shared" si="44"/>
        <v>1.4079957644241858E-07</v>
      </c>
      <c r="E352">
        <f t="shared" si="45"/>
        <v>-2.309218638529842E-08</v>
      </c>
      <c r="F352">
        <f t="shared" si="46"/>
        <v>126.8365870461154</v>
      </c>
      <c r="G352">
        <f t="shared" si="47"/>
        <v>21.64901054489325</v>
      </c>
    </row>
    <row r="353" spans="1:7" ht="12.75">
      <c r="A353">
        <f t="shared" si="42"/>
        <v>347</v>
      </c>
      <c r="B353">
        <f t="shared" si="43"/>
        <v>0.04788416026479422</v>
      </c>
      <c r="C353">
        <f t="shared" si="41"/>
        <v>0.04788416026479422</v>
      </c>
      <c r="D353">
        <f t="shared" si="44"/>
        <v>1.339068971262236E-07</v>
      </c>
      <c r="E353">
        <f t="shared" si="45"/>
        <v>-2.1961732654673938E-08</v>
      </c>
      <c r="F353">
        <f t="shared" si="46"/>
        <v>126.83658718002229</v>
      </c>
      <c r="G353">
        <f t="shared" si="47"/>
        <v>21.64901052293152</v>
      </c>
    </row>
    <row r="354" spans="1:7" ht="12.75">
      <c r="A354">
        <f t="shared" si="42"/>
        <v>348</v>
      </c>
      <c r="B354">
        <f t="shared" si="43"/>
        <v>0.04788416026430128</v>
      </c>
      <c r="C354">
        <f t="shared" si="41"/>
        <v>0.04788416026430128</v>
      </c>
      <c r="D354">
        <f t="shared" si="44"/>
        <v>1.2735163945620798E-07</v>
      </c>
      <c r="E354">
        <f t="shared" si="45"/>
        <v>-2.0886622431603996E-08</v>
      </c>
      <c r="F354">
        <f t="shared" si="46"/>
        <v>126.83658730737393</v>
      </c>
      <c r="G354">
        <f t="shared" si="47"/>
        <v>21.649010502044895</v>
      </c>
    </row>
    <row r="355" spans="1:7" ht="12.75">
      <c r="A355">
        <f t="shared" si="42"/>
        <v>349</v>
      </c>
      <c r="B355">
        <f t="shared" si="43"/>
        <v>0.047884160263832465</v>
      </c>
      <c r="C355">
        <f t="shared" si="41"/>
        <v>0.047884160263832465</v>
      </c>
      <c r="D355">
        <f t="shared" si="44"/>
        <v>1.2111728420194368E-07</v>
      </c>
      <c r="E355">
        <f t="shared" si="45"/>
        <v>-1.9864142108971805E-08</v>
      </c>
      <c r="F355">
        <f t="shared" si="46"/>
        <v>126.83658742849121</v>
      </c>
      <c r="G355">
        <f t="shared" si="47"/>
        <v>21.649010482180753</v>
      </c>
    </row>
    <row r="356" spans="1:7" ht="12.75">
      <c r="A356">
        <f t="shared" si="42"/>
        <v>350</v>
      </c>
      <c r="B356">
        <f t="shared" si="43"/>
        <v>0.047884160263386585</v>
      </c>
      <c r="C356">
        <f t="shared" si="41"/>
        <v>0.047884160263386585</v>
      </c>
      <c r="D356">
        <f t="shared" si="44"/>
        <v>1.1518812126354305E-07</v>
      </c>
      <c r="E356">
        <f t="shared" si="45"/>
        <v>-1.889171663549405E-08</v>
      </c>
      <c r="F356">
        <f t="shared" si="46"/>
        <v>126.83658754367933</v>
      </c>
      <c r="G356">
        <f t="shared" si="47"/>
        <v>21.649010463289038</v>
      </c>
    </row>
    <row r="357" spans="1:7" ht="12.75">
      <c r="A357">
        <f t="shared" si="42"/>
        <v>351</v>
      </c>
      <c r="B357">
        <f t="shared" si="43"/>
        <v>0.04788416026296256</v>
      </c>
      <c r="C357">
        <f t="shared" si="41"/>
        <v>0.04788416026296256</v>
      </c>
      <c r="D357">
        <f t="shared" si="44"/>
        <v>1.0954922302630621E-07</v>
      </c>
      <c r="E357">
        <f t="shared" si="45"/>
        <v>-1.7966891974197097E-08</v>
      </c>
      <c r="F357">
        <f t="shared" si="46"/>
        <v>126.83658765322855</v>
      </c>
      <c r="G357">
        <f t="shared" si="47"/>
        <v>21.649010445322148</v>
      </c>
    </row>
    <row r="358" spans="1:7" ht="12.75">
      <c r="A358">
        <f t="shared" si="42"/>
        <v>352</v>
      </c>
      <c r="B358">
        <f t="shared" si="43"/>
        <v>0.04788416026255927</v>
      </c>
      <c r="C358">
        <f t="shared" si="41"/>
        <v>0.04788416026255927</v>
      </c>
      <c r="D358">
        <f t="shared" si="44"/>
        <v>1.041863590955927E-07</v>
      </c>
      <c r="E358">
        <f t="shared" si="45"/>
        <v>-1.7087346648736457E-08</v>
      </c>
      <c r="F358">
        <f t="shared" si="46"/>
        <v>126.8365877574149</v>
      </c>
      <c r="G358">
        <f t="shared" si="47"/>
        <v>21.649010428234803</v>
      </c>
    </row>
    <row r="359" spans="1:7" ht="12.75">
      <c r="A359">
        <f t="shared" si="42"/>
        <v>353</v>
      </c>
      <c r="B359">
        <f t="shared" si="43"/>
        <v>0.04788416026217574</v>
      </c>
      <c r="C359">
        <f t="shared" si="41"/>
        <v>0.04788416026217574</v>
      </c>
      <c r="D359">
        <f t="shared" si="44"/>
        <v>9.908603626485046E-08</v>
      </c>
      <c r="E359">
        <f t="shared" si="45"/>
        <v>-1.625085488399236E-08</v>
      </c>
      <c r="F359">
        <f t="shared" si="46"/>
        <v>126.83658785650094</v>
      </c>
      <c r="G359">
        <f t="shared" si="47"/>
        <v>21.649010411983948</v>
      </c>
    </row>
    <row r="360" spans="1:7" ht="12.75">
      <c r="A360">
        <f t="shared" si="42"/>
        <v>354</v>
      </c>
      <c r="B360">
        <f t="shared" si="43"/>
        <v>0.04788416026181099</v>
      </c>
      <c r="C360">
        <f t="shared" si="41"/>
        <v>0.04788416026181099</v>
      </c>
      <c r="D360">
        <f t="shared" si="44"/>
        <v>9.423539459874064E-08</v>
      </c>
      <c r="E360">
        <f t="shared" si="45"/>
        <v>-1.5455311919154724E-08</v>
      </c>
      <c r="F360">
        <f t="shared" si="46"/>
        <v>126.83658795073633</v>
      </c>
      <c r="G360">
        <f t="shared" si="47"/>
        <v>21.649010396528634</v>
      </c>
    </row>
    <row r="361" spans="1:7" ht="12.75">
      <c r="A361">
        <f t="shared" si="42"/>
        <v>355</v>
      </c>
      <c r="B361">
        <f t="shared" si="43"/>
        <v>0.04788416026146409</v>
      </c>
      <c r="C361">
        <f t="shared" si="41"/>
        <v>0.04788416026146409</v>
      </c>
      <c r="D361">
        <f t="shared" si="44"/>
        <v>8.962220920949449E-08</v>
      </c>
      <c r="E361">
        <f t="shared" si="45"/>
        <v>-1.4698713801664098E-08</v>
      </c>
      <c r="F361">
        <f t="shared" si="46"/>
        <v>126.83658804035854</v>
      </c>
      <c r="G361">
        <f t="shared" si="47"/>
        <v>21.64901038182992</v>
      </c>
    </row>
    <row r="362" spans="1:7" ht="12.75">
      <c r="A362">
        <f t="shared" si="42"/>
        <v>356</v>
      </c>
      <c r="B362">
        <f t="shared" si="43"/>
        <v>0.04788416026113417</v>
      </c>
      <c r="C362">
        <f t="shared" si="41"/>
        <v>0.04788416026113417</v>
      </c>
      <c r="D362">
        <f t="shared" si="44"/>
        <v>8.52348573943118E-08</v>
      </c>
      <c r="E362">
        <f t="shared" si="45"/>
        <v>-1.3979156054944042E-08</v>
      </c>
      <c r="F362">
        <f t="shared" si="46"/>
        <v>126.8365881255934</v>
      </c>
      <c r="G362">
        <f t="shared" si="47"/>
        <v>21.649010367850764</v>
      </c>
    </row>
    <row r="363" spans="1:7" ht="12.75">
      <c r="A363">
        <f t="shared" si="42"/>
        <v>357</v>
      </c>
      <c r="B363">
        <f t="shared" si="43"/>
        <v>0.0478841602608204</v>
      </c>
      <c r="C363">
        <f t="shared" si="41"/>
        <v>0.0478841602608204</v>
      </c>
      <c r="D363">
        <f t="shared" si="44"/>
        <v>8.10622804436889E-08</v>
      </c>
      <c r="E363">
        <f t="shared" si="45"/>
        <v>-1.3294821021858638E-08</v>
      </c>
      <c r="F363">
        <f t="shared" si="46"/>
        <v>126.83658820665568</v>
      </c>
      <c r="G363">
        <f t="shared" si="47"/>
        <v>21.649010354555944</v>
      </c>
    </row>
    <row r="364" spans="1:7" ht="12.75">
      <c r="A364">
        <f t="shared" si="42"/>
        <v>358</v>
      </c>
      <c r="B364">
        <f t="shared" si="43"/>
        <v>0.04788416026052199</v>
      </c>
      <c r="C364">
        <f t="shared" si="41"/>
        <v>0.04788416026052199</v>
      </c>
      <c r="D364">
        <f t="shared" si="44"/>
        <v>7.70939694305639E-08</v>
      </c>
      <c r="E364">
        <f t="shared" si="45"/>
        <v>-1.2643990743299582E-08</v>
      </c>
      <c r="F364">
        <f t="shared" si="46"/>
        <v>126.83658828374965</v>
      </c>
      <c r="G364">
        <f t="shared" si="47"/>
        <v>21.649010341911954</v>
      </c>
    </row>
    <row r="365" spans="1:7" ht="12.75">
      <c r="A365">
        <f t="shared" si="42"/>
        <v>359</v>
      </c>
      <c r="B365">
        <f t="shared" si="43"/>
        <v>0.047884160260238194</v>
      </c>
      <c r="C365">
        <f t="shared" si="41"/>
        <v>0.047884160260238194</v>
      </c>
      <c r="D365">
        <f t="shared" si="44"/>
        <v>7.331992257775255E-08</v>
      </c>
      <c r="E365">
        <f t="shared" si="45"/>
        <v>-1.202501720420912E-08</v>
      </c>
      <c r="F365">
        <f t="shared" si="46"/>
        <v>126.83658835706957</v>
      </c>
      <c r="G365">
        <f t="shared" si="47"/>
        <v>21.649010329886938</v>
      </c>
    </row>
    <row r="366" spans="1:7" ht="12.75">
      <c r="A366">
        <f t="shared" si="42"/>
        <v>360</v>
      </c>
      <c r="B366">
        <f t="shared" si="43"/>
        <v>0.047884160259968285</v>
      </c>
      <c r="C366">
        <f t="shared" si="41"/>
        <v>0.047884160259968285</v>
      </c>
      <c r="D366">
        <f t="shared" si="44"/>
        <v>6.973063015891512E-08</v>
      </c>
      <c r="E366">
        <f t="shared" si="45"/>
        <v>-1.1436345648263568E-08</v>
      </c>
      <c r="F366">
        <f t="shared" si="46"/>
        <v>126.8365884268002</v>
      </c>
      <c r="G366">
        <f t="shared" si="47"/>
        <v>21.649010318450593</v>
      </c>
    </row>
    <row r="367" spans="1:7" ht="12.75">
      <c r="A367">
        <f t="shared" si="42"/>
        <v>361</v>
      </c>
      <c r="B367">
        <f t="shared" si="43"/>
        <v>0.047884160259711574</v>
      </c>
      <c r="C367">
        <f t="shared" si="41"/>
        <v>0.047884160259711574</v>
      </c>
      <c r="D367">
        <f t="shared" si="44"/>
        <v>6.631704163595487E-08</v>
      </c>
      <c r="E367">
        <f t="shared" si="45"/>
        <v>-1.087649303954663E-08</v>
      </c>
      <c r="F367">
        <f t="shared" si="46"/>
        <v>126.83658849311725</v>
      </c>
      <c r="G367">
        <f t="shared" si="47"/>
        <v>21.6490103075741</v>
      </c>
    </row>
    <row r="368" spans="1:7" ht="12.75">
      <c r="A368">
        <f t="shared" si="42"/>
        <v>362</v>
      </c>
      <c r="B368">
        <f t="shared" si="43"/>
        <v>0.047884160259467456</v>
      </c>
      <c r="C368">
        <f t="shared" si="41"/>
        <v>0.047884160259467456</v>
      </c>
      <c r="D368">
        <f t="shared" si="44"/>
        <v>6.307057098808855E-08</v>
      </c>
      <c r="E368">
        <f t="shared" si="45"/>
        <v>-1.0344045842103355E-08</v>
      </c>
      <c r="F368">
        <f t="shared" si="46"/>
        <v>126.83658855618782</v>
      </c>
      <c r="G368">
        <f t="shared" si="47"/>
        <v>21.649010297230053</v>
      </c>
    </row>
    <row r="369" spans="1:7" ht="12.75">
      <c r="A369">
        <f t="shared" si="42"/>
        <v>363</v>
      </c>
      <c r="B369">
        <f t="shared" si="43"/>
        <v>0.047884160259235274</v>
      </c>
      <c r="C369">
        <f t="shared" si="41"/>
        <v>0.047884160259235274</v>
      </c>
      <c r="D369">
        <f t="shared" si="44"/>
        <v>5.998302210485917E-08</v>
      </c>
      <c r="E369">
        <f t="shared" si="45"/>
        <v>-9.837666015144464E-09</v>
      </c>
      <c r="F369">
        <f t="shared" si="46"/>
        <v>126.83658861617084</v>
      </c>
      <c r="G369">
        <f t="shared" si="47"/>
        <v>21.649010287392386</v>
      </c>
    </row>
    <row r="370" spans="1:7" ht="12.75">
      <c r="A370">
        <f t="shared" si="42"/>
        <v>364</v>
      </c>
      <c r="B370">
        <f t="shared" si="43"/>
        <v>0.047884160259014465</v>
      </c>
      <c r="C370">
        <f t="shared" si="41"/>
        <v>0.047884160259014465</v>
      </c>
      <c r="D370">
        <f t="shared" si="44"/>
        <v>5.704662253691595E-08</v>
      </c>
      <c r="E370">
        <f t="shared" si="45"/>
        <v>-9.356073027433354E-09</v>
      </c>
      <c r="F370">
        <f t="shared" si="46"/>
        <v>126.83658867321746</v>
      </c>
      <c r="G370">
        <f t="shared" si="47"/>
        <v>21.649010278036315</v>
      </c>
    </row>
    <row r="371" spans="1:7" ht="12.75">
      <c r="A371">
        <f t="shared" si="42"/>
        <v>365</v>
      </c>
      <c r="B371">
        <f t="shared" si="43"/>
        <v>0.04788416025880446</v>
      </c>
      <c r="C371">
        <f t="shared" si="41"/>
        <v>0.04788416025880446</v>
      </c>
      <c r="D371">
        <f t="shared" si="44"/>
        <v>5.425396842895225E-08</v>
      </c>
      <c r="E371">
        <f t="shared" si="45"/>
        <v>-8.898057179962393E-09</v>
      </c>
      <c r="F371">
        <f t="shared" si="46"/>
        <v>126.83658872747144</v>
      </c>
      <c r="G371">
        <f t="shared" si="47"/>
        <v>21.64901026913826</v>
      </c>
    </row>
    <row r="372" spans="1:7" ht="12.75">
      <c r="A372">
        <f t="shared" si="42"/>
        <v>366</v>
      </c>
      <c r="B372">
        <f t="shared" si="43"/>
        <v>0.04788416025860473</v>
      </c>
      <c r="C372">
        <f t="shared" si="41"/>
        <v>0.04788416025860473</v>
      </c>
      <c r="D372">
        <f t="shared" si="44"/>
        <v>5.159802274334879E-08</v>
      </c>
      <c r="E372">
        <f t="shared" si="45"/>
        <v>-8.462464284875182E-09</v>
      </c>
      <c r="F372">
        <f t="shared" si="46"/>
        <v>126.83658877906946</v>
      </c>
      <c r="G372">
        <f t="shared" si="47"/>
        <v>21.649010260675794</v>
      </c>
    </row>
    <row r="373" spans="1:7" ht="12.75">
      <c r="A373">
        <f t="shared" si="42"/>
        <v>367</v>
      </c>
      <c r="B373">
        <f t="shared" si="43"/>
        <v>0.04788416025841479</v>
      </c>
      <c r="C373">
        <f t="shared" si="41"/>
        <v>0.04788416025841479</v>
      </c>
      <c r="D373">
        <f t="shared" si="44"/>
        <v>4.9072105490211015E-08</v>
      </c>
      <c r="E373">
        <f t="shared" si="45"/>
        <v>-8.048193667065107E-09</v>
      </c>
      <c r="F373">
        <f t="shared" si="46"/>
        <v>126.83658882814156</v>
      </c>
      <c r="G373">
        <f t="shared" si="47"/>
        <v>21.6490102526276</v>
      </c>
    </row>
    <row r="374" spans="1:7" ht="12.75">
      <c r="A374">
        <f t="shared" si="42"/>
        <v>368</v>
      </c>
      <c r="B374">
        <f t="shared" si="43"/>
        <v>0.04788416025823415</v>
      </c>
      <c r="C374">
        <f t="shared" si="41"/>
        <v>0.04788416025823415</v>
      </c>
      <c r="D374">
        <f t="shared" si="44"/>
        <v>4.666983599577179E-08</v>
      </c>
      <c r="E374">
        <f t="shared" si="45"/>
        <v>-7.65420216097823E-09</v>
      </c>
      <c r="F374">
        <f t="shared" si="46"/>
        <v>126.8365888748114</v>
      </c>
      <c r="G374">
        <f t="shared" si="47"/>
        <v>21.6490102449734</v>
      </c>
    </row>
    <row r="375" spans="1:7" ht="12.75">
      <c r="A375">
        <f t="shared" si="42"/>
        <v>369</v>
      </c>
      <c r="B375">
        <f t="shared" si="43"/>
        <v>0.047884160258062344</v>
      </c>
      <c r="C375">
        <f t="shared" si="41"/>
        <v>0.047884160258062344</v>
      </c>
      <c r="D375">
        <f t="shared" si="44"/>
        <v>4.438516842952822E-08</v>
      </c>
      <c r="E375">
        <f t="shared" si="45"/>
        <v>-7.279499003587375E-09</v>
      </c>
      <c r="F375">
        <f t="shared" si="46"/>
        <v>126.83658891919657</v>
      </c>
      <c r="G375">
        <f t="shared" si="47"/>
        <v>21.6490102376939</v>
      </c>
    </row>
    <row r="376" spans="1:7" ht="12.75">
      <c r="A376">
        <f t="shared" si="42"/>
        <v>370</v>
      </c>
      <c r="B376">
        <f t="shared" si="43"/>
        <v>0.04788416025789894</v>
      </c>
      <c r="C376">
        <f t="shared" si="41"/>
        <v>0.04788416025789894</v>
      </c>
      <c r="D376">
        <f t="shared" si="44"/>
        <v>4.221234028989329E-08</v>
      </c>
      <c r="E376">
        <f t="shared" si="45"/>
        <v>-6.9231427257676614E-09</v>
      </c>
      <c r="F376">
        <f t="shared" si="46"/>
        <v>126.8365889614089</v>
      </c>
      <c r="G376">
        <f t="shared" si="47"/>
        <v>21.64901023077076</v>
      </c>
    </row>
    <row r="377" spans="1:7" ht="12.75">
      <c r="A377">
        <f t="shared" si="42"/>
        <v>371</v>
      </c>
      <c r="B377">
        <f t="shared" si="43"/>
        <v>0.047884160257743565</v>
      </c>
      <c r="C377">
        <f t="shared" si="41"/>
        <v>0.047884160257743565</v>
      </c>
      <c r="D377">
        <f t="shared" si="44"/>
        <v>4.0145885726872166E-08</v>
      </c>
      <c r="E377">
        <f t="shared" si="45"/>
        <v>-6.58422538712955E-09</v>
      </c>
      <c r="F377">
        <f t="shared" si="46"/>
        <v>126.8365890015548</v>
      </c>
      <c r="G377">
        <f t="shared" si="47"/>
        <v>21.649010224186533</v>
      </c>
    </row>
    <row r="378" spans="1:7" ht="12.75">
      <c r="A378">
        <f t="shared" si="42"/>
        <v>372</v>
      </c>
      <c r="B378">
        <f t="shared" si="43"/>
        <v>0.04788416025759576</v>
      </c>
      <c r="C378">
        <f t="shared" si="41"/>
        <v>0.04788416025759576</v>
      </c>
      <c r="D378">
        <f t="shared" si="44"/>
        <v>3.818058580407069E-08</v>
      </c>
      <c r="E378">
        <f t="shared" si="45"/>
        <v>-6.261906326798794E-09</v>
      </c>
      <c r="F378">
        <f t="shared" si="46"/>
        <v>126.83658903973539</v>
      </c>
      <c r="G378">
        <f t="shared" si="47"/>
        <v>21.649010217924626</v>
      </c>
    </row>
    <row r="379" spans="1:7" ht="12.75">
      <c r="A379">
        <f t="shared" si="42"/>
        <v>373</v>
      </c>
      <c r="B379">
        <f t="shared" si="43"/>
        <v>0.047884160257455226</v>
      </c>
      <c r="C379">
        <f t="shared" si="41"/>
        <v>0.047884160257455226</v>
      </c>
      <c r="D379">
        <f t="shared" si="44"/>
        <v>3.6311502249475325E-08</v>
      </c>
      <c r="E379">
        <f t="shared" si="45"/>
        <v>-5.955357762488234E-09</v>
      </c>
      <c r="F379">
        <f t="shared" si="46"/>
        <v>126.83658907604689</v>
      </c>
      <c r="G379">
        <f t="shared" si="47"/>
        <v>21.64901021196927</v>
      </c>
    </row>
    <row r="380" spans="1:7" ht="12.75">
      <c r="A380">
        <f t="shared" si="42"/>
        <v>374</v>
      </c>
      <c r="B380">
        <f t="shared" si="43"/>
        <v>0.04788416025732155</v>
      </c>
      <c r="C380">
        <f t="shared" si="41"/>
        <v>0.04788416025732155</v>
      </c>
      <c r="D380">
        <f t="shared" si="44"/>
        <v>3.453391350660695E-08</v>
      </c>
      <c r="E380">
        <f t="shared" si="45"/>
        <v>-5.663820301649025E-09</v>
      </c>
      <c r="F380">
        <f t="shared" si="46"/>
        <v>126.8365891105808</v>
      </c>
      <c r="G380">
        <f t="shared" si="47"/>
        <v>21.649010206305448</v>
      </c>
    </row>
    <row r="381" spans="1:7" ht="12.75">
      <c r="A381">
        <f t="shared" si="42"/>
        <v>375</v>
      </c>
      <c r="B381">
        <f t="shared" si="43"/>
        <v>0.04788416025719443</v>
      </c>
      <c r="C381">
        <f t="shared" si="41"/>
        <v>0.04788416025719443</v>
      </c>
      <c r="D381">
        <f t="shared" si="44"/>
        <v>3.2843346708943955E-08</v>
      </c>
      <c r="E381">
        <f t="shared" si="45"/>
        <v>-5.3865534255237435E-09</v>
      </c>
      <c r="F381">
        <f t="shared" si="46"/>
        <v>126.83658914342415</v>
      </c>
      <c r="G381">
        <f t="shared" si="47"/>
        <v>21.649010200918894</v>
      </c>
    </row>
    <row r="382" spans="1:7" ht="12.75">
      <c r="A382">
        <f t="shared" si="42"/>
        <v>376</v>
      </c>
      <c r="B382">
        <f t="shared" si="43"/>
        <v>0.04788416025707351</v>
      </c>
      <c r="C382">
        <f t="shared" si="41"/>
        <v>0.04788416025707351</v>
      </c>
      <c r="D382">
        <f t="shared" si="44"/>
        <v>3.123553415917968E-08</v>
      </c>
      <c r="E382">
        <f t="shared" si="45"/>
        <v>-5.122863022677393E-09</v>
      </c>
      <c r="F382">
        <f t="shared" si="46"/>
        <v>126.83658917465968</v>
      </c>
      <c r="G382">
        <f t="shared" si="47"/>
        <v>21.64901019579603</v>
      </c>
    </row>
    <row r="383" spans="1:7" ht="12.75">
      <c r="A383">
        <f t="shared" si="42"/>
        <v>377</v>
      </c>
      <c r="B383">
        <f t="shared" si="43"/>
        <v>0.04788416025695854</v>
      </c>
      <c r="C383">
        <f t="shared" si="41"/>
        <v>0.04788416025695854</v>
      </c>
      <c r="D383">
        <f t="shared" si="44"/>
        <v>2.9706436421861326E-08</v>
      </c>
      <c r="E383">
        <f t="shared" si="45"/>
        <v>-4.8720774081800755E-09</v>
      </c>
      <c r="F383">
        <f t="shared" si="46"/>
        <v>126.83658920436612</v>
      </c>
      <c r="G383">
        <f t="shared" si="47"/>
        <v>21.649010190923953</v>
      </c>
    </row>
    <row r="384" spans="1:7" ht="12.75">
      <c r="A384">
        <f t="shared" si="42"/>
        <v>378</v>
      </c>
      <c r="B384">
        <f t="shared" si="43"/>
        <v>0.04788416025684918</v>
      </c>
      <c r="C384">
        <f t="shared" si="41"/>
        <v>0.04788416025684918</v>
      </c>
      <c r="D384">
        <f t="shared" si="44"/>
        <v>2.825219169722004E-08</v>
      </c>
      <c r="E384">
        <f t="shared" si="45"/>
        <v>-4.633570638290507E-09</v>
      </c>
      <c r="F384">
        <f t="shared" si="46"/>
        <v>126.83658923261831</v>
      </c>
      <c r="G384">
        <f t="shared" si="47"/>
        <v>21.649010186290383</v>
      </c>
    </row>
    <row r="385" spans="1:7" ht="12.75">
      <c r="A385">
        <f t="shared" si="42"/>
        <v>379</v>
      </c>
      <c r="B385">
        <f t="shared" si="43"/>
        <v>0.04788416025674517</v>
      </c>
      <c r="C385">
        <f t="shared" si="41"/>
        <v>0.04788416025674517</v>
      </c>
      <c r="D385">
        <f t="shared" si="44"/>
        <v>2.686913624927456E-08</v>
      </c>
      <c r="E385">
        <f t="shared" si="45"/>
        <v>-4.406740750084737E-09</v>
      </c>
      <c r="F385">
        <f t="shared" si="46"/>
        <v>126.83658925948744</v>
      </c>
      <c r="G385">
        <f t="shared" si="47"/>
        <v>21.649010181883643</v>
      </c>
    </row>
    <row r="386" spans="1:7" ht="12.75">
      <c r="A386">
        <f t="shared" si="42"/>
        <v>380</v>
      </c>
      <c r="B386">
        <f t="shared" si="43"/>
        <v>0.04788416025664627</v>
      </c>
      <c r="C386">
        <f t="shared" si="41"/>
        <v>0.04788416025664627</v>
      </c>
      <c r="D386">
        <f t="shared" si="44"/>
        <v>2.55537946358686E-08</v>
      </c>
      <c r="E386">
        <f t="shared" si="45"/>
        <v>-4.191012648036008E-09</v>
      </c>
      <c r="F386">
        <f t="shared" si="46"/>
        <v>126.83658928504123</v>
      </c>
      <c r="G386">
        <f t="shared" si="47"/>
        <v>21.64901017769263</v>
      </c>
    </row>
    <row r="387" spans="1:7" ht="12.75">
      <c r="A387">
        <f t="shared" si="42"/>
        <v>381</v>
      </c>
      <c r="B387">
        <f t="shared" si="43"/>
        <v>0.047884160256552205</v>
      </c>
      <c r="C387">
        <f t="shared" si="41"/>
        <v>0.047884160256552205</v>
      </c>
      <c r="D387">
        <f t="shared" si="44"/>
        <v>2.4302837076106698E-08</v>
      </c>
      <c r="E387">
        <f t="shared" si="45"/>
        <v>-3.985845209442118E-09</v>
      </c>
      <c r="F387">
        <f t="shared" si="46"/>
        <v>126.83658930934406</v>
      </c>
      <c r="G387">
        <f t="shared" si="47"/>
        <v>21.649010173706785</v>
      </c>
    </row>
    <row r="388" spans="1:7" ht="12.75">
      <c r="A388">
        <f t="shared" si="42"/>
        <v>382</v>
      </c>
      <c r="B388">
        <f t="shared" si="43"/>
        <v>0.04788416025646273</v>
      </c>
      <c r="C388">
        <f t="shared" si="41"/>
        <v>0.04788416025646273</v>
      </c>
      <c r="D388">
        <f t="shared" si="44"/>
        <v>2.3113115865669442E-08</v>
      </c>
      <c r="E388">
        <f t="shared" si="45"/>
        <v>-3.790723734908852E-09</v>
      </c>
      <c r="F388">
        <f t="shared" si="46"/>
        <v>126.83658933245718</v>
      </c>
      <c r="G388">
        <f t="shared" si="47"/>
        <v>21.64901016991606</v>
      </c>
    </row>
    <row r="389" spans="1:7" ht="12.75">
      <c r="A389">
        <f t="shared" si="42"/>
        <v>383</v>
      </c>
      <c r="B389">
        <f t="shared" si="43"/>
        <v>0.04788416025637764</v>
      </c>
      <c r="C389">
        <f t="shared" si="41"/>
        <v>0.04788416025637764</v>
      </c>
      <c r="D389">
        <f t="shared" si="44"/>
        <v>2.19816405078177E-08</v>
      </c>
      <c r="E389">
        <f t="shared" si="45"/>
        <v>-3.6051541751902505E-09</v>
      </c>
      <c r="F389">
        <f t="shared" si="46"/>
        <v>126.83658935443881</v>
      </c>
      <c r="G389">
        <f t="shared" si="47"/>
        <v>21.649010166310905</v>
      </c>
    </row>
    <row r="390" spans="1:7" ht="12.75">
      <c r="A390">
        <f t="shared" si="42"/>
        <v>384</v>
      </c>
      <c r="B390">
        <f t="shared" si="43"/>
        <v>0.04788416025629672</v>
      </c>
      <c r="C390">
        <f t="shared" si="41"/>
        <v>0.04788416025629672</v>
      </c>
      <c r="D390">
        <f t="shared" si="44"/>
        <v>2.090555284439688E-08</v>
      </c>
      <c r="E390">
        <f t="shared" si="45"/>
        <v>-3.4286675720807125E-09</v>
      </c>
      <c r="F390">
        <f t="shared" si="46"/>
        <v>126.83658937534437</v>
      </c>
      <c r="G390">
        <f t="shared" si="47"/>
        <v>21.649010162882238</v>
      </c>
    </row>
    <row r="391" spans="1:7" ht="12.75">
      <c r="A391">
        <f t="shared" si="42"/>
        <v>385</v>
      </c>
      <c r="B391">
        <f t="shared" si="43"/>
        <v>0.04788416025621978</v>
      </c>
      <c r="C391">
        <f t="shared" si="41"/>
        <v>0.04788416025621978</v>
      </c>
      <c r="D391">
        <f t="shared" si="44"/>
        <v>1.988215014847583E-08</v>
      </c>
      <c r="E391">
        <f t="shared" si="45"/>
        <v>-3.260818948191968E-09</v>
      </c>
      <c r="F391">
        <f t="shared" si="46"/>
        <v>126.83658939522653</v>
      </c>
      <c r="G391">
        <f t="shared" si="47"/>
        <v>21.64901015962142</v>
      </c>
    </row>
    <row r="392" spans="1:7" ht="12.75">
      <c r="A392">
        <f t="shared" si="42"/>
        <v>386</v>
      </c>
      <c r="B392">
        <f t="shared" si="43"/>
        <v>0.04788416025614657</v>
      </c>
      <c r="C392">
        <f t="shared" si="41"/>
        <v>0.04788416025614657</v>
      </c>
      <c r="D392">
        <f t="shared" si="44"/>
        <v>1.890883716271219E-08</v>
      </c>
      <c r="E392">
        <f t="shared" si="45"/>
        <v>-3.1011919698897827E-09</v>
      </c>
      <c r="F392">
        <f t="shared" si="46"/>
        <v>126.83658941413536</v>
      </c>
      <c r="G392">
        <f t="shared" si="47"/>
        <v>21.649010156520227</v>
      </c>
    </row>
    <row r="393" spans="1:7" ht="12.75">
      <c r="A393">
        <f t="shared" si="42"/>
        <v>387</v>
      </c>
      <c r="B393">
        <f t="shared" si="43"/>
        <v>0.04788416025607697</v>
      </c>
      <c r="C393">
        <f aca="true" t="shared" si="48" ref="C393:C400">IF(B393&lt;0,0,B393)</f>
        <v>0.04788416025607697</v>
      </c>
      <c r="D393">
        <f t="shared" si="44"/>
        <v>1.79831767255223E-08</v>
      </c>
      <c r="E393">
        <f t="shared" si="45"/>
        <v>-2.94937607669965E-09</v>
      </c>
      <c r="F393">
        <f t="shared" si="46"/>
        <v>126.83658943211854</v>
      </c>
      <c r="G393">
        <f t="shared" si="47"/>
        <v>21.64901015357085</v>
      </c>
    </row>
    <row r="394" spans="1:7" ht="12.75">
      <c r="A394">
        <f t="shared" si="42"/>
        <v>388</v>
      </c>
      <c r="B394">
        <f t="shared" si="43"/>
        <v>0.04788416025601076</v>
      </c>
      <c r="C394">
        <f t="shared" si="48"/>
        <v>0.04788416025601076</v>
      </c>
      <c r="D394">
        <f t="shared" si="44"/>
        <v>1.710283115130551E-08</v>
      </c>
      <c r="E394">
        <f t="shared" si="45"/>
        <v>-2.8049917943917535E-09</v>
      </c>
      <c r="F394">
        <f t="shared" si="46"/>
        <v>126.83658944922138</v>
      </c>
      <c r="G394">
        <f t="shared" si="47"/>
        <v>21.649010150765857</v>
      </c>
    </row>
    <row r="395" spans="1:7" ht="12.75">
      <c r="A395">
        <f t="shared" si="42"/>
        <v>389</v>
      </c>
      <c r="B395">
        <f t="shared" si="43"/>
        <v>0.0478841602559478</v>
      </c>
      <c r="C395">
        <f t="shared" si="48"/>
        <v>0.0478841602559478</v>
      </c>
      <c r="D395">
        <f t="shared" si="44"/>
        <v>1.6265582658547828E-08</v>
      </c>
      <c r="E395">
        <f t="shared" si="45"/>
        <v>-2.667679410706114E-09</v>
      </c>
      <c r="F395">
        <f t="shared" si="46"/>
        <v>126.83658946548697</v>
      </c>
      <c r="G395">
        <f t="shared" si="47"/>
        <v>21.649010148098178</v>
      </c>
    </row>
    <row r="396" spans="1:7" ht="12.75">
      <c r="A396">
        <f t="shared" si="42"/>
        <v>390</v>
      </c>
      <c r="B396">
        <f t="shared" si="43"/>
        <v>0.047884160255887924</v>
      </c>
      <c r="C396">
        <f t="shared" si="48"/>
        <v>0.047884160255887924</v>
      </c>
      <c r="D396">
        <f t="shared" si="44"/>
        <v>1.546931738261037E-08</v>
      </c>
      <c r="E396">
        <f t="shared" si="45"/>
        <v>-2.5370860967655062E-09</v>
      </c>
      <c r="F396">
        <f t="shared" si="46"/>
        <v>126.83658948095628</v>
      </c>
      <c r="G396">
        <f t="shared" si="47"/>
        <v>21.649010145561093</v>
      </c>
    </row>
    <row r="397" spans="1:7" ht="12.75">
      <c r="A397">
        <f t="shared" si="42"/>
        <v>391</v>
      </c>
      <c r="B397">
        <f t="shared" si="43"/>
        <v>0.04788416025583099</v>
      </c>
      <c r="C397">
        <f t="shared" si="48"/>
        <v>0.04788416025583099</v>
      </c>
      <c r="D397">
        <f t="shared" si="44"/>
        <v>1.471203781022723E-08</v>
      </c>
      <c r="E397">
        <f t="shared" si="45"/>
        <v>-2.4128830045100358E-09</v>
      </c>
      <c r="F397">
        <f t="shared" si="46"/>
        <v>126.83658949566832</v>
      </c>
      <c r="G397">
        <f t="shared" si="47"/>
        <v>21.64901014314821</v>
      </c>
    </row>
    <row r="398" spans="1:7" ht="12.75">
      <c r="A398">
        <f t="shared" si="42"/>
        <v>392</v>
      </c>
      <c r="B398">
        <f t="shared" si="43"/>
        <v>0.04788416025577682</v>
      </c>
      <c r="C398">
        <f t="shared" si="48"/>
        <v>0.04788416025577682</v>
      </c>
      <c r="D398">
        <f t="shared" si="44"/>
        <v>1.3991824587833435E-08</v>
      </c>
      <c r="E398">
        <f t="shared" si="45"/>
        <v>-2.2947632682956964E-09</v>
      </c>
      <c r="F398">
        <f t="shared" si="46"/>
        <v>126.83658950966014</v>
      </c>
      <c r="G398">
        <f t="shared" si="47"/>
        <v>21.64901014085345</v>
      </c>
    </row>
    <row r="399" spans="1:7" ht="12.75">
      <c r="A399">
        <f t="shared" si="42"/>
        <v>393</v>
      </c>
      <c r="B399">
        <f t="shared" si="43"/>
        <v>0.047884160255725304</v>
      </c>
      <c r="C399">
        <f t="shared" si="48"/>
        <v>0.047884160255725304</v>
      </c>
      <c r="D399">
        <f t="shared" si="44"/>
        <v>1.3306870272344895E-08</v>
      </c>
      <c r="E399">
        <f t="shared" si="45"/>
        <v>-2.182428460173469E-09</v>
      </c>
      <c r="F399">
        <f t="shared" si="46"/>
        <v>126.83658952296702</v>
      </c>
      <c r="G399">
        <f t="shared" si="47"/>
        <v>21.64901013867102</v>
      </c>
    </row>
    <row r="400" spans="1:7" ht="12.75">
      <c r="A400">
        <f t="shared" si="42"/>
        <v>394</v>
      </c>
      <c r="B400">
        <f t="shared" si="43"/>
        <v>0.04788416025567632</v>
      </c>
      <c r="C400">
        <f t="shared" si="48"/>
        <v>0.04788416025567632</v>
      </c>
      <c r="D400">
        <f t="shared" si="44"/>
        <v>1.2655445580378455E-08</v>
      </c>
      <c r="E400">
        <f t="shared" si="45"/>
        <v>-2.0755897001123458E-09</v>
      </c>
      <c r="F400">
        <f t="shared" si="46"/>
        <v>126.83658953562247</v>
      </c>
      <c r="G400">
        <f t="shared" si="47"/>
        <v>21.64901013659543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0"/>
  <sheetViews>
    <sheetView zoomScalePageLayoutView="0" workbookViewId="0" topLeftCell="A1">
      <selection activeCell="I20" sqref="I20"/>
    </sheetView>
  </sheetViews>
  <sheetFormatPr defaultColWidth="9.140625" defaultRowHeight="12.75"/>
  <sheetData>
    <row r="1" spans="1:6" ht="12.75">
      <c r="A1" s="18" t="s">
        <v>31</v>
      </c>
      <c r="B1" s="18">
        <v>4</v>
      </c>
      <c r="C1" s="18" t="s">
        <v>46</v>
      </c>
      <c r="D1" s="18">
        <v>1</v>
      </c>
      <c r="E1" s="18" t="s">
        <v>49</v>
      </c>
      <c r="F1" s="18">
        <v>3</v>
      </c>
    </row>
    <row r="2" spans="1:6" ht="12.75">
      <c r="A2" s="18" t="s">
        <v>43</v>
      </c>
      <c r="B2" s="18">
        <v>0.2</v>
      </c>
      <c r="C2" s="18" t="s">
        <v>10</v>
      </c>
      <c r="D2" s="18">
        <v>1</v>
      </c>
      <c r="E2" s="18" t="s">
        <v>18</v>
      </c>
      <c r="F2" s="18">
        <v>0.001</v>
      </c>
    </row>
    <row r="3" spans="1:6" ht="12.75">
      <c r="A3" s="18" t="s">
        <v>44</v>
      </c>
      <c r="B3" s="18">
        <v>1</v>
      </c>
      <c r="C3" s="18" t="s">
        <v>47</v>
      </c>
      <c r="D3" s="18">
        <v>1</v>
      </c>
      <c r="E3" s="18" t="s">
        <v>34</v>
      </c>
      <c r="F3" s="18">
        <v>0.01</v>
      </c>
    </row>
    <row r="4" spans="1:6" ht="12.75">
      <c r="A4" s="18" t="s">
        <v>45</v>
      </c>
      <c r="B4" s="18">
        <v>100</v>
      </c>
      <c r="C4" s="18" t="s">
        <v>48</v>
      </c>
      <c r="D4" s="18">
        <v>3</v>
      </c>
      <c r="E4" s="18" t="s">
        <v>19</v>
      </c>
      <c r="F4" s="18">
        <v>0.02</v>
      </c>
    </row>
    <row r="5" spans="1:6" ht="12.75">
      <c r="A5" s="18"/>
      <c r="B5" s="18"/>
      <c r="C5" s="18"/>
      <c r="D5" s="18"/>
      <c r="E5" s="18" t="s">
        <v>17</v>
      </c>
      <c r="F5" s="18">
        <v>0.0009</v>
      </c>
    </row>
    <row r="6" spans="1:6" ht="12.75">
      <c r="A6" s="18" t="s">
        <v>12</v>
      </c>
      <c r="B6" s="18" t="s">
        <v>50</v>
      </c>
      <c r="C6" s="18" t="s">
        <v>13</v>
      </c>
      <c r="D6" s="18" t="s">
        <v>51</v>
      </c>
      <c r="E6" s="18" t="s">
        <v>46</v>
      </c>
      <c r="F6" s="18" t="s">
        <v>52</v>
      </c>
    </row>
    <row r="7" spans="1:6" ht="12.75">
      <c r="A7" s="5">
        <f>TO_DEST</f>
        <v>1</v>
      </c>
      <c r="B7" s="5"/>
      <c r="C7" s="5"/>
      <c r="D7" s="5"/>
      <c r="E7" s="5">
        <f>AO_DEST</f>
        <v>3</v>
      </c>
      <c r="F7" s="5">
        <f>MO_DEST</f>
        <v>3</v>
      </c>
    </row>
    <row r="8" spans="1:6" ht="12.75">
      <c r="A8" s="5">
        <f>A7+DT_DEST</f>
        <v>2</v>
      </c>
      <c r="B8" s="5">
        <f>IF(AND(A8/TO_DEST&gt;100,A8/TO_DEST&lt;150),1,0)</f>
        <v>0</v>
      </c>
      <c r="C8" s="5">
        <f>I_DEST/(1+KO_DEST*F7*E7)</f>
        <v>3.967860331316338</v>
      </c>
      <c r="D8" s="5">
        <f>K1_DEST*C8*F7*E7-B8*K3_DEST*E7*D_DEST</f>
        <v>0.03571074298184704</v>
      </c>
      <c r="E8" s="5">
        <f>E7+D8*DT_DEST</f>
        <v>3.035710742981847</v>
      </c>
      <c r="F8" s="5">
        <f>MT_DEST-F_DEST*E7</f>
        <v>99.4</v>
      </c>
    </row>
    <row r="9" spans="1:6" ht="12.75">
      <c r="A9" s="5">
        <f aca="true" t="shared" si="0" ref="A9:A72">A8+DT_DEST</f>
        <v>3</v>
      </c>
      <c r="B9" s="5">
        <f aca="true" t="shared" si="1" ref="B9:B72">IF(AND(A9/TO_DEST&gt;100,A9/TO_DEST&lt;150),1,0)</f>
        <v>0</v>
      </c>
      <c r="C9" s="5">
        <f aca="true" t="shared" si="2" ref="C9:C72">I_DEST/(1+KO_DEST*F8*E8)</f>
        <v>3.1457059135147527</v>
      </c>
      <c r="D9" s="5">
        <f aca="true" t="shared" si="3" ref="D9:D72">K1_DEST*C9*F8*E8-B9*K3_DEST*E8*D_DEST</f>
        <v>0.9492156516502752</v>
      </c>
      <c r="E9" s="5">
        <f aca="true" t="shared" si="4" ref="E9:E72">E8+D9*DT_DEST</f>
        <v>3.9849263946321223</v>
      </c>
      <c r="F9" s="5">
        <f aca="true" t="shared" si="5" ref="F9:F72">MT_DEST-F_DEST*E8</f>
        <v>99.39285785140363</v>
      </c>
    </row>
    <row r="10" spans="1:6" ht="12.75">
      <c r="A10">
        <f t="shared" si="0"/>
        <v>4</v>
      </c>
      <c r="B10">
        <f t="shared" si="1"/>
        <v>0</v>
      </c>
      <c r="C10">
        <f t="shared" si="2"/>
        <v>2.9488393322372497</v>
      </c>
      <c r="D10">
        <f t="shared" si="3"/>
        <v>1.167956297514167</v>
      </c>
      <c r="E10">
        <f t="shared" si="4"/>
        <v>5.15288269214629</v>
      </c>
      <c r="F10">
        <f t="shared" si="5"/>
        <v>99.20301472107357</v>
      </c>
    </row>
    <row r="11" spans="1:6" ht="12.75">
      <c r="A11">
        <f t="shared" si="0"/>
        <v>5</v>
      </c>
      <c r="B11">
        <f t="shared" si="1"/>
        <v>0</v>
      </c>
      <c r="C11">
        <f t="shared" si="2"/>
        <v>2.7396071588290765</v>
      </c>
      <c r="D11">
        <f t="shared" si="3"/>
        <v>1.400436490189915</v>
      </c>
      <c r="E11">
        <f t="shared" si="4"/>
        <v>6.553319182336205</v>
      </c>
      <c r="F11">
        <f t="shared" si="5"/>
        <v>98.96942346157074</v>
      </c>
    </row>
    <row r="12" spans="1:6" ht="12.75">
      <c r="A12">
        <f t="shared" si="0"/>
        <v>6</v>
      </c>
      <c r="B12">
        <f t="shared" si="1"/>
        <v>0</v>
      </c>
      <c r="C12">
        <f t="shared" si="2"/>
        <v>2.5256983506956296</v>
      </c>
      <c r="D12">
        <f t="shared" si="3"/>
        <v>1.6381129436715225</v>
      </c>
      <c r="E12">
        <f t="shared" si="4"/>
        <v>8.191432126007728</v>
      </c>
      <c r="F12">
        <f t="shared" si="5"/>
        <v>98.68933616353276</v>
      </c>
    </row>
    <row r="13" spans="1:6" ht="12.75">
      <c r="A13">
        <f t="shared" si="0"/>
        <v>7</v>
      </c>
      <c r="B13">
        <f t="shared" si="1"/>
        <v>0</v>
      </c>
      <c r="C13">
        <f t="shared" si="2"/>
        <v>2.3153959431928133</v>
      </c>
      <c r="D13">
        <f t="shared" si="3"/>
        <v>1.8717822853413189</v>
      </c>
      <c r="E13">
        <f t="shared" si="4"/>
        <v>10.063214411349046</v>
      </c>
      <c r="F13">
        <f t="shared" si="5"/>
        <v>98.36171357479846</v>
      </c>
    </row>
    <row r="14" spans="1:6" ht="12.75">
      <c r="A14">
        <f t="shared" si="0"/>
        <v>8</v>
      </c>
      <c r="B14">
        <f t="shared" si="1"/>
        <v>0</v>
      </c>
      <c r="C14">
        <f t="shared" si="2"/>
        <v>2.115449031382057</v>
      </c>
      <c r="D14">
        <f t="shared" si="3"/>
        <v>2.0939455206866033</v>
      </c>
      <c r="E14">
        <f t="shared" si="4"/>
        <v>12.157159932035649</v>
      </c>
      <c r="F14">
        <f t="shared" si="5"/>
        <v>97.98735711773018</v>
      </c>
    </row>
    <row r="15" spans="1:6" ht="12.75">
      <c r="A15">
        <f t="shared" si="0"/>
        <v>9</v>
      </c>
      <c r="B15">
        <f t="shared" si="1"/>
        <v>0</v>
      </c>
      <c r="C15">
        <f t="shared" si="2"/>
        <v>1.9303871743712713</v>
      </c>
      <c r="D15">
        <f t="shared" si="3"/>
        <v>2.2995698062541425</v>
      </c>
      <c r="E15">
        <f t="shared" si="4"/>
        <v>14.456729738289791</v>
      </c>
      <c r="F15">
        <f t="shared" si="5"/>
        <v>97.56856801359287</v>
      </c>
    </row>
    <row r="16" spans="1:6" ht="12.75">
      <c r="A16">
        <f t="shared" si="0"/>
        <v>10</v>
      </c>
      <c r="B16">
        <f t="shared" si="1"/>
        <v>0</v>
      </c>
      <c r="C16">
        <f t="shared" si="2"/>
        <v>1.7625259149906125</v>
      </c>
      <c r="D16">
        <f t="shared" si="3"/>
        <v>2.4860823166770976</v>
      </c>
      <c r="E16">
        <f t="shared" si="4"/>
        <v>16.94281205496689</v>
      </c>
      <c r="F16">
        <f t="shared" si="5"/>
        <v>97.10865405234205</v>
      </c>
    </row>
    <row r="17" spans="1:6" ht="12.75">
      <c r="A17">
        <f t="shared" si="0"/>
        <v>11</v>
      </c>
      <c r="B17">
        <f t="shared" si="1"/>
        <v>0</v>
      </c>
      <c r="C17">
        <f t="shared" si="2"/>
        <v>1.6124063009952414</v>
      </c>
      <c r="D17">
        <f t="shared" si="3"/>
        <v>2.6528818877830656</v>
      </c>
      <c r="E17">
        <f t="shared" si="4"/>
        <v>19.595693942749953</v>
      </c>
      <c r="F17">
        <f t="shared" si="5"/>
        <v>96.61143758900663</v>
      </c>
    </row>
    <row r="18" spans="1:6" ht="12.75">
      <c r="A18">
        <f t="shared" si="0"/>
        <v>12</v>
      </c>
      <c r="B18">
        <f t="shared" si="1"/>
        <v>0</v>
      </c>
      <c r="C18">
        <f t="shared" si="2"/>
        <v>1.4793712700698947</v>
      </c>
      <c r="D18">
        <f t="shared" si="3"/>
        <v>2.8006985888112284</v>
      </c>
      <c r="E18">
        <f t="shared" si="4"/>
        <v>22.396392531561183</v>
      </c>
      <c r="F18">
        <f t="shared" si="5"/>
        <v>96.08086121145001</v>
      </c>
    </row>
    <row r="19" spans="1:6" ht="12.75">
      <c r="A19">
        <f t="shared" si="0"/>
        <v>13</v>
      </c>
      <c r="B19">
        <f t="shared" si="1"/>
        <v>0</v>
      </c>
      <c r="C19">
        <f t="shared" si="2"/>
        <v>1.3620831797766582</v>
      </c>
      <c r="D19">
        <f t="shared" si="3"/>
        <v>2.931018689137047</v>
      </c>
      <c r="E19">
        <f t="shared" si="4"/>
        <v>25.32741122069823</v>
      </c>
      <c r="F19">
        <f t="shared" si="5"/>
        <v>95.52072149368776</v>
      </c>
    </row>
    <row r="20" spans="1:6" ht="12.75">
      <c r="A20">
        <f t="shared" si="0"/>
        <v>14</v>
      </c>
      <c r="B20">
        <f t="shared" si="1"/>
        <v>0</v>
      </c>
      <c r="C20">
        <f t="shared" si="2"/>
        <v>1.258905444384488</v>
      </c>
      <c r="D20">
        <f t="shared" si="3"/>
        <v>3.0456606173505687</v>
      </c>
      <c r="E20">
        <f t="shared" si="4"/>
        <v>28.3730718380488</v>
      </c>
      <c r="F20">
        <f t="shared" si="5"/>
        <v>94.93451775586036</v>
      </c>
    </row>
    <row r="21" spans="1:6" ht="12.75">
      <c r="A21">
        <f t="shared" si="0"/>
        <v>15</v>
      </c>
      <c r="B21">
        <f t="shared" si="1"/>
        <v>0</v>
      </c>
      <c r="C21">
        <f t="shared" si="2"/>
        <v>1.1681473654470191</v>
      </c>
      <c r="D21">
        <f t="shared" si="3"/>
        <v>3.1465029272810905</v>
      </c>
      <c r="E21">
        <f t="shared" si="4"/>
        <v>31.519574765329892</v>
      </c>
      <c r="F21">
        <f t="shared" si="5"/>
        <v>94.32538563239024</v>
      </c>
    </row>
    <row r="22" spans="1:6" ht="12.75">
      <c r="A22">
        <f t="shared" si="0"/>
        <v>16</v>
      </c>
      <c r="B22">
        <f t="shared" si="1"/>
        <v>0</v>
      </c>
      <c r="C22">
        <f t="shared" si="2"/>
        <v>1.088202501704967</v>
      </c>
      <c r="D22">
        <f t="shared" si="3"/>
        <v>3.2353305536611474</v>
      </c>
      <c r="E22">
        <f t="shared" si="4"/>
        <v>34.75490531899104</v>
      </c>
      <c r="F22">
        <f t="shared" si="5"/>
        <v>93.69608504693402</v>
      </c>
    </row>
    <row r="23" spans="1:6" ht="12.75">
      <c r="A23">
        <f t="shared" si="0"/>
        <v>17</v>
      </c>
      <c r="B23">
        <f t="shared" si="1"/>
        <v>0</v>
      </c>
      <c r="C23">
        <f t="shared" si="2"/>
        <v>1.0176152486153511</v>
      </c>
      <c r="D23">
        <f t="shared" si="3"/>
        <v>3.313760834871832</v>
      </c>
      <c r="E23">
        <f t="shared" si="4"/>
        <v>38.06866615386287</v>
      </c>
      <c r="F23">
        <f t="shared" si="5"/>
        <v>93.04901893620179</v>
      </c>
    </row>
    <row r="24" spans="1:6" ht="12.75">
      <c r="A24">
        <f t="shared" si="0"/>
        <v>18</v>
      </c>
      <c r="B24">
        <f t="shared" si="1"/>
        <v>0</v>
      </c>
      <c r="C24">
        <f t="shared" si="2"/>
        <v>0.9551037179333222</v>
      </c>
      <c r="D24">
        <f t="shared" si="3"/>
        <v>3.3832180911851975</v>
      </c>
      <c r="E24">
        <f t="shared" si="4"/>
        <v>41.45188424504807</v>
      </c>
      <c r="F24">
        <f t="shared" si="5"/>
        <v>92.38626676922743</v>
      </c>
    </row>
    <row r="25" spans="1:6" ht="12.75">
      <c r="A25">
        <f t="shared" si="0"/>
        <v>19</v>
      </c>
      <c r="B25">
        <f t="shared" si="1"/>
        <v>0</v>
      </c>
      <c r="C25">
        <f t="shared" si="2"/>
        <v>0.8995583804520525</v>
      </c>
      <c r="D25">
        <f t="shared" si="3"/>
        <v>3.444935132831053</v>
      </c>
      <c r="E25">
        <f t="shared" si="4"/>
        <v>44.896819377879126</v>
      </c>
      <c r="F25">
        <f t="shared" si="5"/>
        <v>91.70962315099038</v>
      </c>
    </row>
    <row r="26" spans="1:6" ht="12.75">
      <c r="A26">
        <f t="shared" si="0"/>
        <v>20</v>
      </c>
      <c r="B26">
        <f t="shared" si="1"/>
        <v>0</v>
      </c>
      <c r="C26">
        <f t="shared" si="2"/>
        <v>0.8500287213750455</v>
      </c>
      <c r="D26">
        <f t="shared" si="3"/>
        <v>3.4999680873610606</v>
      </c>
      <c r="E26">
        <f t="shared" si="4"/>
        <v>48.39678746524019</v>
      </c>
      <c r="F26">
        <f t="shared" si="5"/>
        <v>91.02063612442417</v>
      </c>
    </row>
    <row r="27" spans="1:6" ht="12.75">
      <c r="A27">
        <f t="shared" si="0"/>
        <v>21</v>
      </c>
      <c r="B27">
        <f t="shared" si="1"/>
        <v>0</v>
      </c>
      <c r="C27">
        <f t="shared" si="2"/>
        <v>0.8057050778773924</v>
      </c>
      <c r="D27">
        <f t="shared" si="3"/>
        <v>3.5492165801362305</v>
      </c>
      <c r="E27">
        <f t="shared" si="4"/>
        <v>51.94600404537642</v>
      </c>
      <c r="F27">
        <f t="shared" si="5"/>
        <v>90.32064250695197</v>
      </c>
    </row>
    <row r="28" spans="1:6" ht="12.75">
      <c r="A28">
        <f t="shared" si="0"/>
        <v>22</v>
      </c>
      <c r="B28">
        <f t="shared" si="1"/>
        <v>0</v>
      </c>
      <c r="C28">
        <f t="shared" si="2"/>
        <v>0.7658995752006185</v>
      </c>
      <c r="D28">
        <f t="shared" si="3"/>
        <v>3.5934449164437576</v>
      </c>
      <c r="E28">
        <f t="shared" si="4"/>
        <v>55.53944896182018</v>
      </c>
      <c r="F28">
        <f t="shared" si="5"/>
        <v>89.61079919092472</v>
      </c>
    </row>
    <row r="29" spans="1:6" ht="12.75">
      <c r="A29">
        <f t="shared" si="0"/>
        <v>23</v>
      </c>
      <c r="B29">
        <f t="shared" si="1"/>
        <v>0</v>
      </c>
      <c r="C29">
        <f t="shared" si="2"/>
        <v>0.7300281232171194</v>
      </c>
      <c r="D29">
        <f t="shared" si="3"/>
        <v>3.633302085314313</v>
      </c>
      <c r="E29">
        <f t="shared" si="4"/>
        <v>59.17275104713449</v>
      </c>
      <c r="F29">
        <f t="shared" si="5"/>
        <v>88.89211020763597</v>
      </c>
    </row>
    <row r="30" spans="1:6" ht="12.75">
      <c r="A30">
        <f t="shared" si="0"/>
        <v>24</v>
      </c>
      <c r="B30">
        <f t="shared" si="1"/>
        <v>0</v>
      </c>
      <c r="C30">
        <f t="shared" si="2"/>
        <v>0.697594320585414</v>
      </c>
      <c r="D30">
        <f t="shared" si="3"/>
        <v>3.6693396437939843</v>
      </c>
      <c r="E30">
        <f t="shared" si="4"/>
        <v>62.84209069092847</v>
      </c>
      <c r="F30">
        <f t="shared" si="5"/>
        <v>88.1654497905731</v>
      </c>
    </row>
    <row r="31" spans="1:6" ht="12.75">
      <c r="A31">
        <f t="shared" si="0"/>
        <v>25</v>
      </c>
      <c r="B31">
        <f t="shared" si="1"/>
        <v>0</v>
      </c>
      <c r="C31">
        <f t="shared" si="2"/>
        <v>0.6681755102697778</v>
      </c>
      <c r="D31">
        <f t="shared" si="3"/>
        <v>3.7020272108113574</v>
      </c>
      <c r="E31">
        <f t="shared" si="4"/>
        <v>66.54411790173982</v>
      </c>
      <c r="F31">
        <f t="shared" si="5"/>
        <v>87.43158186181431</v>
      </c>
    </row>
    <row r="32" spans="1:6" ht="12.75">
      <c r="A32">
        <f t="shared" si="0"/>
        <v>26</v>
      </c>
      <c r="B32">
        <f t="shared" si="1"/>
        <v>0</v>
      </c>
      <c r="C32">
        <f t="shared" si="2"/>
        <v>0.64141092520255</v>
      </c>
      <c r="D32">
        <f t="shared" si="3"/>
        <v>3.7317656386638327</v>
      </c>
      <c r="E32">
        <f t="shared" si="4"/>
        <v>70.27588354040365</v>
      </c>
      <c r="F32">
        <f t="shared" si="5"/>
        <v>86.69117641965204</v>
      </c>
    </row>
    <row r="33" spans="1:6" ht="12.75">
      <c r="A33">
        <f t="shared" si="0"/>
        <v>27</v>
      </c>
      <c r="B33">
        <f t="shared" si="1"/>
        <v>0</v>
      </c>
      <c r="C33">
        <f t="shared" si="2"/>
        <v>0.6169917254125904</v>
      </c>
      <c r="D33">
        <f t="shared" si="3"/>
        <v>3.7588980828748997</v>
      </c>
      <c r="E33">
        <f t="shared" si="4"/>
        <v>74.03478162327855</v>
      </c>
      <c r="F33">
        <f t="shared" si="5"/>
        <v>85.94482329191926</v>
      </c>
    </row>
    <row r="34" spans="1:6" ht="12.75">
      <c r="A34">
        <f t="shared" si="0"/>
        <v>28</v>
      </c>
      <c r="B34">
        <f t="shared" si="1"/>
        <v>0</v>
      </c>
      <c r="C34">
        <f t="shared" si="2"/>
        <v>0.5946526807644386</v>
      </c>
      <c r="D34">
        <f t="shared" si="3"/>
        <v>3.783719243595069</v>
      </c>
      <c r="E34">
        <f t="shared" si="4"/>
        <v>77.81850086687362</v>
      </c>
      <c r="F34">
        <f t="shared" si="5"/>
        <v>85.19304367534428</v>
      </c>
    </row>
    <row r="35" spans="1:6" ht="12.75">
      <c r="A35">
        <f t="shared" si="0"/>
        <v>29</v>
      </c>
      <c r="B35">
        <f t="shared" si="1"/>
        <v>0</v>
      </c>
      <c r="C35">
        <f t="shared" si="2"/>
        <v>0.5741652522802849</v>
      </c>
      <c r="D35">
        <f t="shared" si="3"/>
        <v>3.806483053021906</v>
      </c>
      <c r="E35">
        <f t="shared" si="4"/>
        <v>81.62498391989553</v>
      </c>
      <c r="F35">
        <f t="shared" si="5"/>
        <v>84.43629982662527</v>
      </c>
    </row>
    <row r="36" spans="1:6" ht="12.75">
      <c r="A36">
        <f t="shared" si="0"/>
        <v>30</v>
      </c>
      <c r="B36">
        <f t="shared" si="1"/>
        <v>0</v>
      </c>
      <c r="C36">
        <f t="shared" si="2"/>
        <v>0.5553318452089084</v>
      </c>
      <c r="D36">
        <f t="shared" si="3"/>
        <v>3.82740906087899</v>
      </c>
      <c r="E36">
        <f t="shared" si="4"/>
        <v>85.45239298077452</v>
      </c>
      <c r="F36">
        <f t="shared" si="5"/>
        <v>83.6750032160209</v>
      </c>
    </row>
    <row r="37" spans="1:6" ht="12.75">
      <c r="A37">
        <f t="shared" si="0"/>
        <v>31</v>
      </c>
      <c r="B37">
        <f t="shared" si="1"/>
        <v>0</v>
      </c>
      <c r="C37">
        <f t="shared" si="2"/>
        <v>0.5379810352978825</v>
      </c>
      <c r="D37">
        <f t="shared" si="3"/>
        <v>3.846687738557909</v>
      </c>
      <c r="E37">
        <f t="shared" si="4"/>
        <v>89.29908071933242</v>
      </c>
      <c r="F37">
        <f t="shared" si="5"/>
        <v>82.90952140384509</v>
      </c>
    </row>
    <row r="38" spans="1:6" ht="12.75">
      <c r="A38">
        <f t="shared" si="0"/>
        <v>32</v>
      </c>
      <c r="B38">
        <f t="shared" si="1"/>
        <v>0</v>
      </c>
      <c r="C38">
        <f t="shared" si="2"/>
        <v>0.5219635993044107</v>
      </c>
      <c r="D38">
        <f t="shared" si="3"/>
        <v>3.864484889661766</v>
      </c>
      <c r="E38">
        <f t="shared" si="4"/>
        <v>93.16356560899419</v>
      </c>
      <c r="F38">
        <f t="shared" si="5"/>
        <v>82.14018385613352</v>
      </c>
    </row>
    <row r="39" spans="1:6" ht="12.75">
      <c r="A39">
        <f t="shared" si="0"/>
        <v>33</v>
      </c>
      <c r="B39">
        <f t="shared" si="1"/>
        <v>0</v>
      </c>
      <c r="C39">
        <f t="shared" si="2"/>
        <v>0.5071492084083762</v>
      </c>
      <c r="D39">
        <f t="shared" si="3"/>
        <v>3.880945323990693</v>
      </c>
      <c r="E39">
        <f t="shared" si="4"/>
        <v>97.04451093298488</v>
      </c>
      <c r="F39">
        <f t="shared" si="5"/>
        <v>81.36728687820116</v>
      </c>
    </row>
    <row r="40" spans="1:6" ht="12.75">
      <c r="A40">
        <f t="shared" si="0"/>
        <v>34</v>
      </c>
      <c r="B40">
        <f t="shared" si="1"/>
        <v>0</v>
      </c>
      <c r="C40">
        <f t="shared" si="2"/>
        <v>0.49342366755779543</v>
      </c>
      <c r="D40">
        <f t="shared" si="3"/>
        <v>3.8961959249357836</v>
      </c>
      <c r="E40">
        <f t="shared" si="4"/>
        <v>100.94070685792066</v>
      </c>
      <c r="F40">
        <f t="shared" si="5"/>
        <v>80.59109781340302</v>
      </c>
    </row>
    <row r="41" spans="1:6" ht="12.75">
      <c r="A41">
        <f t="shared" si="0"/>
        <v>35</v>
      </c>
      <c r="B41">
        <f t="shared" si="1"/>
        <v>0</v>
      </c>
      <c r="C41">
        <f t="shared" si="2"/>
        <v>0.4806866045685261</v>
      </c>
      <c r="D41">
        <f t="shared" si="3"/>
        <v>3.9103482171460833</v>
      </c>
      <c r="E41">
        <f t="shared" si="4"/>
        <v>104.85105507506674</v>
      </c>
      <c r="F41">
        <f t="shared" si="5"/>
        <v>79.81185862841586</v>
      </c>
    </row>
    <row r="42" spans="1:6" ht="12.75">
      <c r="A42">
        <f t="shared" si="0"/>
        <v>36</v>
      </c>
      <c r="B42">
        <f t="shared" si="1"/>
        <v>0</v>
      </c>
      <c r="C42">
        <f t="shared" si="2"/>
        <v>0.46884953018647574</v>
      </c>
      <c r="D42">
        <f t="shared" si="3"/>
        <v>3.9235005220150274</v>
      </c>
      <c r="E42">
        <f t="shared" si="4"/>
        <v>108.77455559708177</v>
      </c>
      <c r="F42">
        <f t="shared" si="5"/>
        <v>79.02978898498665</v>
      </c>
    </row>
    <row r="43" spans="1:6" ht="12.75">
      <c r="A43">
        <f t="shared" si="0"/>
        <v>37</v>
      </c>
      <c r="B43">
        <f t="shared" si="1"/>
        <v>0</v>
      </c>
      <c r="C43">
        <f t="shared" si="2"/>
        <v>0.45783420467645236</v>
      </c>
      <c r="D43">
        <f t="shared" si="3"/>
        <v>3.9357397725817194</v>
      </c>
      <c r="E43">
        <f t="shared" si="4"/>
        <v>112.7102953696635</v>
      </c>
      <c r="F43">
        <f t="shared" si="5"/>
        <v>78.24508888058364</v>
      </c>
    </row>
    <row r="44" spans="1:6" ht="12.75">
      <c r="A44">
        <f t="shared" si="0"/>
        <v>38</v>
      </c>
      <c r="B44">
        <f t="shared" si="1"/>
        <v>0</v>
      </c>
      <c r="C44">
        <f t="shared" si="2"/>
        <v>0.4475712582620503</v>
      </c>
      <c r="D44">
        <f t="shared" si="3"/>
        <v>3.9471430463755004</v>
      </c>
      <c r="E44">
        <f t="shared" si="4"/>
        <v>116.657438416039</v>
      </c>
      <c r="F44">
        <f t="shared" si="5"/>
        <v>77.4579409260673</v>
      </c>
    </row>
    <row r="45" spans="1:6" ht="12.75">
      <c r="A45">
        <f t="shared" si="0"/>
        <v>39</v>
      </c>
      <c r="B45">
        <f t="shared" si="1"/>
        <v>0</v>
      </c>
      <c r="C45">
        <f t="shared" si="2"/>
        <v>0.4379990223291831</v>
      </c>
      <c r="D45">
        <f t="shared" si="3"/>
        <v>3.9577788640786853</v>
      </c>
      <c r="E45">
        <f t="shared" si="4"/>
        <v>120.61521728011769</v>
      </c>
      <c r="F45">
        <f t="shared" si="5"/>
        <v>76.6685123167922</v>
      </c>
    </row>
    <row r="46" spans="1:6" ht="12.75">
      <c r="A46">
        <f t="shared" si="0"/>
        <v>40</v>
      </c>
      <c r="B46">
        <f t="shared" si="1"/>
        <v>0</v>
      </c>
      <c r="C46">
        <f t="shared" si="2"/>
        <v>0.42906253610302353</v>
      </c>
      <c r="D46">
        <f t="shared" si="3"/>
        <v>3.967708293218863</v>
      </c>
      <c r="E46">
        <f t="shared" si="4"/>
        <v>124.58292557333655</v>
      </c>
      <c r="F46">
        <f t="shared" si="5"/>
        <v>75.87695654397646</v>
      </c>
    </row>
    <row r="47" spans="1:6" ht="12.75">
      <c r="A47">
        <f t="shared" si="0"/>
        <v>41</v>
      </c>
      <c r="B47">
        <f t="shared" si="1"/>
        <v>0</v>
      </c>
      <c r="C47">
        <f t="shared" si="2"/>
        <v>0.4207126998420289</v>
      </c>
      <c r="D47">
        <f t="shared" si="3"/>
        <v>3.9769858890644123</v>
      </c>
      <c r="E47">
        <f t="shared" si="4"/>
        <v>128.55991146240098</v>
      </c>
      <c r="F47">
        <f t="shared" si="5"/>
        <v>75.08341488533269</v>
      </c>
    </row>
    <row r="48" spans="1:6" ht="12.75">
      <c r="A48">
        <f t="shared" si="0"/>
        <v>42</v>
      </c>
      <c r="B48">
        <f t="shared" si="1"/>
        <v>0</v>
      </c>
      <c r="C48">
        <f t="shared" si="2"/>
        <v>0.4129055507382203</v>
      </c>
      <c r="D48">
        <f t="shared" si="3"/>
        <v>3.985660499179756</v>
      </c>
      <c r="E48">
        <f t="shared" si="4"/>
        <v>132.54557196158072</v>
      </c>
      <c r="F48">
        <f t="shared" si="5"/>
        <v>74.2880177075198</v>
      </c>
    </row>
    <row r="49" spans="1:6" ht="12.75">
      <c r="A49">
        <f t="shared" si="0"/>
        <v>43</v>
      </c>
      <c r="B49">
        <f t="shared" si="1"/>
        <v>0</v>
      </c>
      <c r="C49">
        <f t="shared" si="2"/>
        <v>0.4056016418964117</v>
      </c>
      <c r="D49">
        <f t="shared" si="3"/>
        <v>3.9937759534484316</v>
      </c>
      <c r="E49">
        <f t="shared" si="4"/>
        <v>136.53934791502914</v>
      </c>
      <c r="F49">
        <f t="shared" si="5"/>
        <v>73.49088560768385</v>
      </c>
    </row>
    <row r="50" spans="1:6" ht="12.75">
      <c r="A50">
        <f t="shared" si="0"/>
        <v>44</v>
      </c>
      <c r="B50">
        <f t="shared" si="1"/>
        <v>0</v>
      </c>
      <c r="C50">
        <f t="shared" si="2"/>
        <v>0.39876550817133105</v>
      </c>
      <c r="D50">
        <f t="shared" si="3"/>
        <v>4.00137165758741</v>
      </c>
      <c r="E50">
        <f t="shared" si="4"/>
        <v>140.54071957261655</v>
      </c>
      <c r="F50">
        <f t="shared" si="5"/>
        <v>72.69213041699417</v>
      </c>
    </row>
    <row r="51" spans="1:6" ht="12.75">
      <c r="A51">
        <f t="shared" si="0"/>
        <v>45</v>
      </c>
      <c r="B51">
        <f t="shared" si="1"/>
        <v>0</v>
      </c>
      <c r="C51">
        <f t="shared" si="2"/>
        <v>0.3923652054200936</v>
      </c>
      <c r="D51">
        <f t="shared" si="3"/>
        <v>4.008483105088786</v>
      </c>
      <c r="E51">
        <f t="shared" si="4"/>
        <v>144.54920267770535</v>
      </c>
      <c r="F51">
        <f t="shared" si="5"/>
        <v>71.89185608547669</v>
      </c>
    </row>
    <row r="52" spans="1:6" ht="12.75">
      <c r="A52">
        <f t="shared" si="0"/>
        <v>46</v>
      </c>
      <c r="B52">
        <f t="shared" si="1"/>
        <v>0</v>
      </c>
      <c r="C52">
        <f t="shared" si="2"/>
        <v>0.3863719119988743</v>
      </c>
      <c r="D52">
        <f t="shared" si="3"/>
        <v>4.015142320001251</v>
      </c>
      <c r="E52">
        <f t="shared" si="4"/>
        <v>148.5643449977066</v>
      </c>
      <c r="F52">
        <f t="shared" si="5"/>
        <v>71.09015946445894</v>
      </c>
    </row>
    <row r="53" spans="1:6" ht="12.75">
      <c r="A53">
        <f t="shared" si="0"/>
        <v>47</v>
      </c>
      <c r="B53">
        <f t="shared" si="1"/>
        <v>0</v>
      </c>
      <c r="C53">
        <f t="shared" si="2"/>
        <v>0.38075958319390724</v>
      </c>
      <c r="D53">
        <f t="shared" si="3"/>
        <v>4.021378240895658</v>
      </c>
      <c r="E53">
        <f t="shared" si="4"/>
        <v>152.58572323860227</v>
      </c>
      <c r="F53">
        <f t="shared" si="5"/>
        <v>70.28713100045869</v>
      </c>
    </row>
    <row r="54" spans="1:6" ht="12.75">
      <c r="A54">
        <f t="shared" si="0"/>
        <v>48</v>
      </c>
      <c r="B54">
        <f t="shared" si="1"/>
        <v>0</v>
      </c>
      <c r="C54">
        <f t="shared" si="2"/>
        <v>0.37550465080607287</v>
      </c>
      <c r="D54">
        <f t="shared" si="3"/>
        <v>4.0272170546599195</v>
      </c>
      <c r="E54">
        <f t="shared" si="4"/>
        <v>156.6129402932622</v>
      </c>
      <c r="F54">
        <f t="shared" si="5"/>
        <v>69.48285535227954</v>
      </c>
    </row>
    <row r="55" spans="1:6" ht="12.75">
      <c r="A55">
        <f t="shared" si="0"/>
        <v>49</v>
      </c>
      <c r="B55">
        <f t="shared" si="1"/>
        <v>0</v>
      </c>
      <c r="C55">
        <f t="shared" si="2"/>
        <v>0.37058576136797505</v>
      </c>
      <c r="D55">
        <f t="shared" si="3"/>
        <v>4.032682487368916</v>
      </c>
      <c r="E55">
        <f t="shared" si="4"/>
        <v>160.64562278063113</v>
      </c>
      <c r="F55">
        <f t="shared" si="5"/>
        <v>68.67741194134756</v>
      </c>
    </row>
    <row r="56" spans="1:6" ht="12.75">
      <c r="A56">
        <f t="shared" si="0"/>
        <v>50</v>
      </c>
      <c r="B56">
        <f t="shared" si="1"/>
        <v>0</v>
      </c>
      <c r="C56">
        <f t="shared" si="2"/>
        <v>0.36598354751293555</v>
      </c>
      <c r="D56">
        <f t="shared" si="3"/>
        <v>4.0377960583189605</v>
      </c>
      <c r="E56">
        <f t="shared" si="4"/>
        <v>164.6834188389501</v>
      </c>
      <c r="F56">
        <f t="shared" si="5"/>
        <v>67.87087544387377</v>
      </c>
    </row>
    <row r="57" spans="1:6" ht="12.75">
      <c r="A57">
        <f t="shared" si="0"/>
        <v>51</v>
      </c>
      <c r="B57">
        <f t="shared" si="1"/>
        <v>0</v>
      </c>
      <c r="C57">
        <f t="shared" si="2"/>
        <v>0.36168042787728816</v>
      </c>
      <c r="D57">
        <f t="shared" si="3"/>
        <v>4.042577302358568</v>
      </c>
      <c r="E57">
        <f t="shared" si="4"/>
        <v>168.72599614130868</v>
      </c>
      <c r="F57">
        <f t="shared" si="5"/>
        <v>67.06331623220998</v>
      </c>
    </row>
    <row r="58" spans="1:6" ht="12.75">
      <c r="A58">
        <f t="shared" si="0"/>
        <v>52</v>
      </c>
      <c r="B58">
        <f t="shared" si="1"/>
        <v>0</v>
      </c>
      <c r="C58">
        <f t="shared" si="2"/>
        <v>0.3576604316334437</v>
      </c>
      <c r="D58">
        <f t="shared" si="3"/>
        <v>4.04704396485173</v>
      </c>
      <c r="E58">
        <f t="shared" si="4"/>
        <v>172.7730401061604</v>
      </c>
      <c r="F58">
        <f t="shared" si="5"/>
        <v>66.25480077173826</v>
      </c>
    </row>
    <row r="59" spans="1:6" ht="12.75">
      <c r="A59">
        <f t="shared" si="0"/>
        <v>53</v>
      </c>
      <c r="B59">
        <f t="shared" si="1"/>
        <v>0</v>
      </c>
      <c r="C59">
        <f t="shared" si="2"/>
        <v>0.3539090443478296</v>
      </c>
      <c r="D59">
        <f t="shared" si="3"/>
        <v>4.051212172946856</v>
      </c>
      <c r="E59">
        <f t="shared" si="4"/>
        <v>176.82425227910727</v>
      </c>
      <c r="F59">
        <f t="shared" si="5"/>
        <v>65.44539197876792</v>
      </c>
    </row>
    <row r="60" spans="1:6" ht="12.75">
      <c r="A60">
        <f t="shared" si="0"/>
        <v>54</v>
      </c>
      <c r="B60">
        <f t="shared" si="1"/>
        <v>0</v>
      </c>
      <c r="C60">
        <f t="shared" si="2"/>
        <v>0.350413072356366</v>
      </c>
      <c r="D60">
        <f t="shared" si="3"/>
        <v>4.055096586270705</v>
      </c>
      <c r="E60">
        <f t="shared" si="4"/>
        <v>180.87934886537798</v>
      </c>
      <c r="F60">
        <f t="shared" si="5"/>
        <v>64.63514954417855</v>
      </c>
    </row>
    <row r="61" spans="1:6" ht="12.75">
      <c r="A61">
        <f t="shared" si="0"/>
        <v>55</v>
      </c>
      <c r="B61">
        <f t="shared" si="1"/>
        <v>0</v>
      </c>
      <c r="C61">
        <f t="shared" si="2"/>
        <v>0.3471605232679792</v>
      </c>
      <c r="D61">
        <f t="shared" si="3"/>
        <v>4.058710529702245</v>
      </c>
      <c r="E61">
        <f t="shared" si="4"/>
        <v>184.93805939508022</v>
      </c>
      <c r="F61">
        <f t="shared" si="5"/>
        <v>63.8241302269244</v>
      </c>
    </row>
    <row r="62" spans="1:6" ht="12.75">
      <c r="A62">
        <f t="shared" si="0"/>
        <v>56</v>
      </c>
      <c r="B62">
        <f t="shared" si="1"/>
        <v>0</v>
      </c>
      <c r="C62">
        <f t="shared" si="2"/>
        <v>0.34414050055788337</v>
      </c>
      <c r="D62">
        <f t="shared" si="3"/>
        <v>4.062066110491241</v>
      </c>
      <c r="E62">
        <f t="shared" si="4"/>
        <v>189.00012550557145</v>
      </c>
      <c r="F62">
        <f t="shared" si="5"/>
        <v>63.01238812098396</v>
      </c>
    </row>
    <row r="63" spans="1:6" ht="12.75">
      <c r="A63">
        <f t="shared" si="0"/>
        <v>57</v>
      </c>
      <c r="B63">
        <f t="shared" si="1"/>
        <v>0</v>
      </c>
      <c r="C63">
        <f t="shared" si="2"/>
        <v>0.3413431105084947</v>
      </c>
      <c r="D63">
        <f t="shared" si="3"/>
        <v>4.065174321657228</v>
      </c>
      <c r="E63">
        <f t="shared" si="4"/>
        <v>193.06529982722867</v>
      </c>
      <c r="F63">
        <f t="shared" si="5"/>
        <v>62.199974898885706</v>
      </c>
    </row>
    <row r="64" spans="1:6" ht="12.75">
      <c r="A64">
        <f t="shared" si="0"/>
        <v>58</v>
      </c>
      <c r="B64">
        <f t="shared" si="1"/>
        <v>0</v>
      </c>
      <c r="C64">
        <f t="shared" si="2"/>
        <v>0.338759380006294</v>
      </c>
      <c r="D64">
        <f t="shared" si="3"/>
        <v>4.06804513332634</v>
      </c>
      <c r="E64">
        <f t="shared" si="4"/>
        <v>197.133344960555</v>
      </c>
      <c r="F64">
        <f t="shared" si="5"/>
        <v>61.386940034554264</v>
      </c>
    </row>
    <row r="65" spans="1:6" ht="12.75">
      <c r="A65">
        <f t="shared" si="0"/>
        <v>59</v>
      </c>
      <c r="B65">
        <f t="shared" si="1"/>
        <v>0</v>
      </c>
      <c r="C65">
        <f t="shared" si="2"/>
        <v>0.33638118391543836</v>
      </c>
      <c r="D65">
        <f t="shared" si="3"/>
        <v>4.070687573427291</v>
      </c>
      <c r="E65">
        <f t="shared" si="4"/>
        <v>201.20403253398229</v>
      </c>
      <c r="F65">
        <f t="shared" si="5"/>
        <v>60.573331007888996</v>
      </c>
    </row>
    <row r="66" spans="1:6" ht="12.75">
      <c r="A66">
        <f t="shared" si="0"/>
        <v>60</v>
      </c>
      <c r="B66">
        <f t="shared" si="1"/>
        <v>0</v>
      </c>
      <c r="C66">
        <f t="shared" si="2"/>
        <v>0.33420118092979395</v>
      </c>
      <c r="D66">
        <f t="shared" si="3"/>
        <v>4.073109798966896</v>
      </c>
      <c r="E66">
        <f t="shared" si="4"/>
        <v>205.27714233294918</v>
      </c>
      <c r="F66">
        <f t="shared" si="5"/>
        <v>59.75919349320354</v>
      </c>
    </row>
    <row r="67" spans="1:6" ht="12.75">
      <c r="A67">
        <f t="shared" si="0"/>
        <v>61</v>
      </c>
      <c r="B67">
        <f t="shared" si="1"/>
        <v>0</v>
      </c>
      <c r="C67">
        <f t="shared" si="2"/>
        <v>0.33221275695955177</v>
      </c>
      <c r="D67">
        <f t="shared" si="3"/>
        <v>4.075319158933831</v>
      </c>
      <c r="E67">
        <f t="shared" si="4"/>
        <v>209.35246149188302</v>
      </c>
      <c r="F67">
        <f t="shared" si="5"/>
        <v>58.94457153341016</v>
      </c>
    </row>
    <row r="68" spans="1:6" ht="12.75">
      <c r="A68">
        <f t="shared" si="0"/>
        <v>62</v>
      </c>
      <c r="B68">
        <f t="shared" si="1"/>
        <v>0</v>
      </c>
      <c r="C68">
        <f t="shared" si="2"/>
        <v>0.33040997524103716</v>
      </c>
      <c r="D68">
        <f t="shared" si="3"/>
        <v>4.077322249732181</v>
      </c>
      <c r="E68">
        <f t="shared" si="4"/>
        <v>213.4297837416152</v>
      </c>
      <c r="F68">
        <f t="shared" si="5"/>
        <v>58.129507701623396</v>
      </c>
    </row>
    <row r="69" spans="1:6" ht="12.75">
      <c r="A69">
        <f t="shared" si="0"/>
        <v>63</v>
      </c>
      <c r="B69">
        <f t="shared" si="1"/>
        <v>0</v>
      </c>
      <c r="C69">
        <f t="shared" si="2"/>
        <v>0.3287875324723198</v>
      </c>
      <c r="D69">
        <f t="shared" si="3"/>
        <v>4.079124963919646</v>
      </c>
      <c r="E69">
        <f t="shared" si="4"/>
        <v>217.50890870553485</v>
      </c>
      <c r="F69">
        <f t="shared" si="5"/>
        <v>57.31404325167696</v>
      </c>
    </row>
    <row r="70" spans="1:6" ht="12.75">
      <c r="A70">
        <f t="shared" si="0"/>
        <v>64</v>
      </c>
      <c r="B70">
        <f t="shared" si="1"/>
        <v>0</v>
      </c>
      <c r="C70">
        <f t="shared" si="2"/>
        <v>0.32734072037578626</v>
      </c>
      <c r="D70">
        <f t="shared" si="3"/>
        <v>4.0807325329157935</v>
      </c>
      <c r="E70">
        <f t="shared" si="4"/>
        <v>221.58964123845064</v>
      </c>
      <c r="F70">
        <f t="shared" si="5"/>
        <v>56.498218258893026</v>
      </c>
    </row>
    <row r="71" spans="1:6" ht="12.75">
      <c r="A71">
        <f t="shared" si="0"/>
        <v>65</v>
      </c>
      <c r="B71">
        <f t="shared" si="1"/>
        <v>0</v>
      </c>
      <c r="C71">
        <f t="shared" si="2"/>
        <v>0.3260653921744509</v>
      </c>
      <c r="D71">
        <f t="shared" si="3"/>
        <v>4.08214956425061</v>
      </c>
      <c r="E71">
        <f t="shared" si="4"/>
        <v>225.67179080270125</v>
      </c>
      <c r="F71">
        <f t="shared" si="5"/>
        <v>55.68207175230987</v>
      </c>
    </row>
    <row r="72" spans="1:6" ht="12.75">
      <c r="A72">
        <f t="shared" si="0"/>
        <v>66</v>
      </c>
      <c r="B72">
        <f t="shared" si="1"/>
        <v>0</v>
      </c>
      <c r="C72">
        <f t="shared" si="2"/>
        <v>0.3249579335435665</v>
      </c>
      <c r="D72">
        <f t="shared" si="3"/>
        <v>4.083380073840482</v>
      </c>
      <c r="E72">
        <f t="shared" si="4"/>
        <v>229.75517087654174</v>
      </c>
      <c r="F72">
        <f t="shared" si="5"/>
        <v>54.86564183945975</v>
      </c>
    </row>
    <row r="73" spans="1:6" ht="12.75">
      <c r="A73">
        <f aca="true" t="shared" si="6" ref="A73:A136">A72+DT_DEST</f>
        <v>67</v>
      </c>
      <c r="B73">
        <f aca="true" t="shared" si="7" ref="B73:B136">IF(AND(A73/TO_DEST&gt;100,A73/TO_DEST&lt;150),1,0)</f>
        <v>0</v>
      </c>
      <c r="C73">
        <f aca="true" t="shared" si="8" ref="C73:C136">I_DEST/(1+KO_DEST*F72*E72)</f>
        <v>0.3240152376648374</v>
      </c>
      <c r="D73">
        <f aca="true" t="shared" si="9" ref="D73:D136">K1_DEST*C73*F72*E72-B73*K3_DEST*E72*D_DEST</f>
        <v>4.084427513705737</v>
      </c>
      <c r="E73">
        <f aca="true" t="shared" si="10" ref="E73:E136">E72+D73*DT_DEST</f>
        <v>233.8395983902475</v>
      </c>
      <c r="F73">
        <f aca="true" t="shared" si="11" ref="F73:F136">MT_DEST-F_DEST*E72</f>
        <v>54.04896582469165</v>
      </c>
    </row>
    <row r="74" spans="1:6" ht="12.75">
      <c r="A74">
        <f t="shared" si="6"/>
        <v>68</v>
      </c>
      <c r="B74">
        <f t="shared" si="7"/>
        <v>0</v>
      </c>
      <c r="C74">
        <f t="shared" si="8"/>
        <v>0.32323468406874944</v>
      </c>
      <c r="D74">
        <f t="shared" si="9"/>
        <v>4.085294795479168</v>
      </c>
      <c r="E74">
        <f t="shared" si="10"/>
        <v>237.92489318572666</v>
      </c>
      <c r="F74">
        <f t="shared" si="11"/>
        <v>53.2320803219505</v>
      </c>
    </row>
    <row r="75" spans="1:6" ht="12.75">
      <c r="A75">
        <f t="shared" si="6"/>
        <v>69</v>
      </c>
      <c r="B75">
        <f t="shared" si="7"/>
        <v>0</v>
      </c>
      <c r="C75">
        <f t="shared" si="8"/>
        <v>0.3226141210025089</v>
      </c>
      <c r="D75">
        <f t="shared" si="9"/>
        <v>4.085984309997212</v>
      </c>
      <c r="E75">
        <f t="shared" si="10"/>
        <v>242.01087749572386</v>
      </c>
      <c r="F75">
        <f t="shared" si="11"/>
        <v>52.41502136285467</v>
      </c>
    </row>
    <row r="76" spans="1:6" ht="12.75">
      <c r="A76">
        <f t="shared" si="6"/>
        <v>70</v>
      </c>
      <c r="B76">
        <f t="shared" si="7"/>
        <v>0</v>
      </c>
      <c r="C76">
        <f t="shared" si="8"/>
        <v>0.32215185110795314</v>
      </c>
      <c r="D76">
        <f t="shared" si="9"/>
        <v>4.086497943213384</v>
      </c>
      <c r="E76">
        <f t="shared" si="10"/>
        <v>246.09737543893723</v>
      </c>
      <c r="F76">
        <f t="shared" si="11"/>
        <v>51.597824500855225</v>
      </c>
    </row>
    <row r="77" spans="1:6" ht="12.75">
      <c r="A77">
        <f t="shared" si="6"/>
        <v>71</v>
      </c>
      <c r="B77">
        <f t="shared" si="7"/>
        <v>0</v>
      </c>
      <c r="C77">
        <f t="shared" si="8"/>
        <v>0.3218466202365316</v>
      </c>
      <c r="D77">
        <f t="shared" si="9"/>
        <v>4.086837088626076</v>
      </c>
      <c r="E77">
        <f t="shared" si="10"/>
        <v>250.18421252756332</v>
      </c>
      <c r="F77">
        <f t="shared" si="11"/>
        <v>50.78052491221255</v>
      </c>
    </row>
    <row r="78" spans="1:6" ht="12.75">
      <c r="A78">
        <f t="shared" si="6"/>
        <v>72</v>
      </c>
      <c r="B78">
        <f t="shared" si="7"/>
        <v>0</v>
      </c>
      <c r="C78">
        <f t="shared" si="8"/>
        <v>0.3216976092679342</v>
      </c>
      <c r="D78">
        <f t="shared" si="9"/>
        <v>4.087002656368963</v>
      </c>
      <c r="E78">
        <f t="shared" si="10"/>
        <v>254.27121518393227</v>
      </c>
      <c r="F78">
        <f t="shared" si="11"/>
        <v>49.963157494487334</v>
      </c>
    </row>
    <row r="79" spans="1:6" ht="12.75">
      <c r="A79">
        <f t="shared" si="6"/>
        <v>73</v>
      </c>
      <c r="B79">
        <f t="shared" si="7"/>
        <v>0</v>
      </c>
      <c r="C79">
        <f t="shared" si="8"/>
        <v>0.3217044288359311</v>
      </c>
      <c r="D79">
        <f t="shared" si="9"/>
        <v>4.086995079071188</v>
      </c>
      <c r="E79">
        <f t="shared" si="10"/>
        <v>258.35821026300346</v>
      </c>
      <c r="F79">
        <f t="shared" si="11"/>
        <v>49.14575696321354</v>
      </c>
    </row>
    <row r="80" spans="1:6" ht="12.75">
      <c r="A80">
        <f t="shared" si="6"/>
        <v>74</v>
      </c>
      <c r="B80">
        <f t="shared" si="7"/>
        <v>0</v>
      </c>
      <c r="C80">
        <f t="shared" si="8"/>
        <v>0.32186711690020847</v>
      </c>
      <c r="D80">
        <f t="shared" si="9"/>
        <v>4.086814314555324</v>
      </c>
      <c r="E80">
        <f t="shared" si="10"/>
        <v>262.4450245775588</v>
      </c>
      <c r="F80">
        <f t="shared" si="11"/>
        <v>48.328357947399304</v>
      </c>
    </row>
    <row r="81" spans="1:6" ht="12.75">
      <c r="A81">
        <f t="shared" si="6"/>
        <v>75</v>
      </c>
      <c r="B81">
        <f t="shared" si="7"/>
        <v>0</v>
      </c>
      <c r="C81">
        <f t="shared" si="8"/>
        <v>0.32218613913710015</v>
      </c>
      <c r="D81">
        <f t="shared" si="9"/>
        <v>4.086459845403223</v>
      </c>
      <c r="E81">
        <f t="shared" si="10"/>
        <v>266.531484422962</v>
      </c>
      <c r="F81">
        <f t="shared" si="11"/>
        <v>47.510995084488236</v>
      </c>
    </row>
    <row r="82" spans="1:6" ht="12.75">
      <c r="A82">
        <f t="shared" si="6"/>
        <v>76</v>
      </c>
      <c r="B82">
        <f t="shared" si="7"/>
        <v>0</v>
      </c>
      <c r="C82">
        <f t="shared" si="8"/>
        <v>0.3226623921557628</v>
      </c>
      <c r="D82">
        <f t="shared" si="9"/>
        <v>4.085930675382486</v>
      </c>
      <c r="E82">
        <f t="shared" si="10"/>
        <v>270.6174150983445</v>
      </c>
      <c r="F82">
        <f t="shared" si="11"/>
        <v>46.693703115407594</v>
      </c>
    </row>
    <row r="83" spans="1:6" ht="12.75">
      <c r="A83">
        <f t="shared" si="6"/>
        <v>77</v>
      </c>
      <c r="B83">
        <f t="shared" si="7"/>
        <v>0</v>
      </c>
      <c r="C83">
        <f t="shared" si="8"/>
        <v>0.323297209580157</v>
      </c>
      <c r="D83">
        <f t="shared" si="9"/>
        <v>4.085225322688714</v>
      </c>
      <c r="E83">
        <f t="shared" si="10"/>
        <v>274.7026404210332</v>
      </c>
      <c r="F83">
        <f t="shared" si="11"/>
        <v>45.8765169803311</v>
      </c>
    </row>
    <row r="84" spans="1:6" ht="12.75">
      <c r="A84">
        <f t="shared" si="6"/>
        <v>78</v>
      </c>
      <c r="B84">
        <f t="shared" si="7"/>
        <v>0</v>
      </c>
      <c r="C84">
        <f t="shared" si="8"/>
        <v>0.3240923710718023</v>
      </c>
      <c r="D84">
        <f t="shared" si="9"/>
        <v>4.08434180992022</v>
      </c>
      <c r="E84">
        <f t="shared" si="10"/>
        <v>278.7869822309534</v>
      </c>
      <c r="F84">
        <f t="shared" si="11"/>
        <v>45.05947191579335</v>
      </c>
    </row>
    <row r="85" spans="1:6" ht="12.75">
      <c r="A85">
        <f t="shared" si="6"/>
        <v>79</v>
      </c>
      <c r="B85">
        <f t="shared" si="7"/>
        <v>0</v>
      </c>
      <c r="C85">
        <f t="shared" si="8"/>
        <v>0.32505011440433523</v>
      </c>
      <c r="D85">
        <f t="shared" si="9"/>
        <v>4.0832776506618504</v>
      </c>
      <c r="E85">
        <f t="shared" si="10"/>
        <v>282.87025988161525</v>
      </c>
      <c r="F85">
        <f t="shared" si="11"/>
        <v>44.24260355380932</v>
      </c>
    </row>
    <row r="86" spans="1:6" ht="12.75">
      <c r="A86">
        <f t="shared" si="6"/>
        <v>80</v>
      </c>
      <c r="B86">
        <f t="shared" si="7"/>
        <v>0</v>
      </c>
      <c r="C86">
        <f t="shared" si="8"/>
        <v>0.3261731507391092</v>
      </c>
      <c r="D86">
        <f t="shared" si="9"/>
        <v>4.082029832512101</v>
      </c>
      <c r="E86">
        <f t="shared" si="10"/>
        <v>286.95228971412735</v>
      </c>
      <c r="F86">
        <f t="shared" si="11"/>
        <v>43.425948023676945</v>
      </c>
    </row>
    <row r="87" spans="1:6" ht="12.75">
      <c r="A87">
        <f t="shared" si="6"/>
        <v>81</v>
      </c>
      <c r="B87">
        <f t="shared" si="7"/>
        <v>0</v>
      </c>
      <c r="C87">
        <f t="shared" si="8"/>
        <v>0.32746468329218353</v>
      </c>
      <c r="D87">
        <f t="shared" si="9"/>
        <v>4.080594796342018</v>
      </c>
      <c r="E87">
        <f t="shared" si="10"/>
        <v>291.0328845104694</v>
      </c>
      <c r="F87">
        <f t="shared" si="11"/>
        <v>42.60954205717453</v>
      </c>
    </row>
    <row r="88" spans="1:6" ht="12.75">
      <c r="A88">
        <f t="shared" si="6"/>
        <v>82</v>
      </c>
      <c r="B88">
        <f t="shared" si="7"/>
        <v>0</v>
      </c>
      <c r="C88">
        <f t="shared" si="8"/>
        <v>0.3289284296279074</v>
      </c>
      <c r="D88">
        <f t="shared" si="9"/>
        <v>4.078968411524548</v>
      </c>
      <c r="E88">
        <f t="shared" si="10"/>
        <v>295.11185292199394</v>
      </c>
      <c r="F88">
        <f t="shared" si="11"/>
        <v>41.79342309790612</v>
      </c>
    </row>
    <row r="89" spans="1:6" ht="12.75">
      <c r="A89">
        <f t="shared" si="6"/>
        <v>83</v>
      </c>
      <c r="B89">
        <f t="shared" si="7"/>
        <v>0</v>
      </c>
      <c r="C89">
        <f t="shared" si="8"/>
        <v>0.3305686478638421</v>
      </c>
      <c r="D89">
        <f t="shared" si="9"/>
        <v>4.077145946817953</v>
      </c>
      <c r="E89">
        <f t="shared" si="10"/>
        <v>299.1889988688119</v>
      </c>
      <c r="F89">
        <f t="shared" si="11"/>
        <v>40.97762941560121</v>
      </c>
    </row>
    <row r="90" spans="1:6" ht="12.75">
      <c r="A90">
        <f t="shared" si="6"/>
        <v>84</v>
      </c>
      <c r="B90">
        <f t="shared" si="7"/>
        <v>0</v>
      </c>
      <c r="C90">
        <f t="shared" si="8"/>
        <v>0.33239016712706804</v>
      </c>
      <c r="D90">
        <f t="shared" si="9"/>
        <v>4.075122036525479</v>
      </c>
      <c r="E90">
        <f t="shared" si="10"/>
        <v>303.2641209053374</v>
      </c>
      <c r="F90">
        <f t="shared" si="11"/>
        <v>40.162200226237616</v>
      </c>
    </row>
    <row r="91" spans="1:6" ht="12.75">
      <c r="A91">
        <f t="shared" si="6"/>
        <v>85</v>
      </c>
      <c r="B91">
        <f t="shared" si="7"/>
        <v>0</v>
      </c>
      <c r="C91">
        <f t="shared" si="8"/>
        <v>0.334398422664238</v>
      </c>
      <c r="D91">
        <f t="shared" si="9"/>
        <v>4.072890641484181</v>
      </c>
      <c r="E91">
        <f t="shared" si="10"/>
        <v>307.3370115468216</v>
      </c>
      <c r="F91">
        <f t="shared" si="11"/>
        <v>39.34717581893252</v>
      </c>
    </row>
    <row r="92" spans="1:6" ht="12.75">
      <c r="A92">
        <f t="shared" si="6"/>
        <v>86</v>
      </c>
      <c r="B92">
        <f t="shared" si="7"/>
        <v>0</v>
      </c>
      <c r="C92">
        <f t="shared" si="8"/>
        <v>0.3365994960785203</v>
      </c>
      <c r="D92">
        <f t="shared" si="9"/>
        <v>4.0704450043572</v>
      </c>
      <c r="E92">
        <f t="shared" si="10"/>
        <v>311.4074565511788</v>
      </c>
      <c r="F92">
        <f t="shared" si="11"/>
        <v>38.532597690635676</v>
      </c>
    </row>
    <row r="93" spans="1:6" ht="12.75">
      <c r="A93">
        <f t="shared" si="6"/>
        <v>87</v>
      </c>
      <c r="B93">
        <f t="shared" si="7"/>
        <v>0</v>
      </c>
      <c r="C93">
        <f t="shared" si="8"/>
        <v>0.33900016124753923</v>
      </c>
      <c r="D93">
        <f t="shared" si="9"/>
        <v>4.067777598613845</v>
      </c>
      <c r="E93">
        <f t="shared" si="10"/>
        <v>315.4752341497927</v>
      </c>
      <c r="F93">
        <f t="shared" si="11"/>
        <v>37.718508689764235</v>
      </c>
    </row>
    <row r="94" spans="1:6" ht="12.75">
      <c r="A94">
        <f t="shared" si="6"/>
        <v>88</v>
      </c>
      <c r="B94">
        <f t="shared" si="7"/>
        <v>0</v>
      </c>
      <c r="C94">
        <f t="shared" si="8"/>
        <v>0.3416079365696066</v>
      </c>
      <c r="D94">
        <f t="shared" si="9"/>
        <v>4.064880070478215</v>
      </c>
      <c r="E94">
        <f t="shared" si="10"/>
        <v>319.54011422027094</v>
      </c>
      <c r="F94">
        <f t="shared" si="11"/>
        <v>36.90495317004146</v>
      </c>
    </row>
    <row r="95" spans="1:6" ht="12.75">
      <c r="A95">
        <f t="shared" si="6"/>
        <v>89</v>
      </c>
      <c r="B95">
        <f t="shared" si="7"/>
        <v>0</v>
      </c>
      <c r="C95">
        <f t="shared" si="8"/>
        <v>0.34443114429336447</v>
      </c>
      <c r="D95">
        <f t="shared" si="9"/>
        <v>4.061743173007374</v>
      </c>
      <c r="E95">
        <f t="shared" si="10"/>
        <v>323.6018573932783</v>
      </c>
      <c r="F95">
        <f t="shared" si="11"/>
        <v>36.09197715594581</v>
      </c>
    </row>
    <row r="96" spans="1:6" ht="12.75">
      <c r="A96">
        <f t="shared" si="6"/>
        <v>90</v>
      </c>
      <c r="B96">
        <f t="shared" si="7"/>
        <v>0</v>
      </c>
      <c r="C96">
        <f t="shared" si="8"/>
        <v>0.3474789778113477</v>
      </c>
      <c r="D96">
        <f t="shared" si="9"/>
        <v>4.058356691320724</v>
      </c>
      <c r="E96">
        <f t="shared" si="10"/>
        <v>327.66021408459903</v>
      </c>
      <c r="F96">
        <f t="shared" si="11"/>
        <v>35.279628521344335</v>
      </c>
    </row>
    <row r="97" spans="1:6" ht="12.75">
      <c r="A97">
        <f t="shared" si="6"/>
        <v>91</v>
      </c>
      <c r="B97">
        <f t="shared" si="7"/>
        <v>0</v>
      </c>
      <c r="C97">
        <f t="shared" si="8"/>
        <v>0.3507615779444248</v>
      </c>
      <c r="D97">
        <f t="shared" si="9"/>
        <v>4.054709357839528</v>
      </c>
      <c r="E97">
        <f t="shared" si="10"/>
        <v>331.7149234424386</v>
      </c>
      <c r="F97">
        <f t="shared" si="11"/>
        <v>34.46795718308019</v>
      </c>
    </row>
    <row r="98" spans="1:6" ht="12.75">
      <c r="A98">
        <f t="shared" si="6"/>
        <v>92</v>
      </c>
      <c r="B98">
        <f t="shared" si="7"/>
        <v>0</v>
      </c>
      <c r="C98">
        <f t="shared" si="8"/>
        <v>0.3542901194158329</v>
      </c>
      <c r="D98">
        <f t="shared" si="9"/>
        <v>4.050788756204631</v>
      </c>
      <c r="E98">
        <f t="shared" si="10"/>
        <v>335.7657121986432</v>
      </c>
      <c r="F98">
        <f t="shared" si="11"/>
        <v>33.65701531151228</v>
      </c>
    </row>
    <row r="99" spans="1:6" ht="12.75">
      <c r="A99">
        <f t="shared" si="6"/>
        <v>93</v>
      </c>
      <c r="B99">
        <f t="shared" si="7"/>
        <v>0</v>
      </c>
      <c r="C99">
        <f t="shared" si="8"/>
        <v>0.3580769089157486</v>
      </c>
      <c r="D99">
        <f t="shared" si="9"/>
        <v>4.046581212315835</v>
      </c>
      <c r="E99">
        <f t="shared" si="10"/>
        <v>339.81229341095906</v>
      </c>
      <c r="F99">
        <f t="shared" si="11"/>
        <v>32.84685756027136</v>
      </c>
    </row>
    <row r="100" spans="1:6" ht="12.75">
      <c r="A100">
        <f t="shared" si="6"/>
        <v>94</v>
      </c>
      <c r="B100">
        <f t="shared" si="7"/>
        <v>0</v>
      </c>
      <c r="C100">
        <f t="shared" si="8"/>
        <v>0.36213549639631454</v>
      </c>
      <c r="D100">
        <f t="shared" si="9"/>
        <v>4.0420716706707625</v>
      </c>
      <c r="E100">
        <f t="shared" si="10"/>
        <v>343.8543650816298</v>
      </c>
      <c r="F100">
        <f t="shared" si="11"/>
        <v>32.03754131780819</v>
      </c>
    </row>
    <row r="101" spans="1:6" ht="12.75">
      <c r="A101">
        <f t="shared" si="6"/>
        <v>95</v>
      </c>
      <c r="B101">
        <f t="shared" si="7"/>
        <v>0</v>
      </c>
      <c r="C101">
        <f t="shared" si="8"/>
        <v>0.36648080152047124</v>
      </c>
      <c r="D101">
        <f t="shared" si="9"/>
        <v>4.037243553866144</v>
      </c>
      <c r="E101">
        <f t="shared" si="10"/>
        <v>347.8916086354959</v>
      </c>
      <c r="F101">
        <f t="shared" si="11"/>
        <v>31.229126983674036</v>
      </c>
    </row>
    <row r="102" spans="1:6" ht="12.75">
      <c r="A102">
        <f t="shared" si="6"/>
        <v>96</v>
      </c>
      <c r="B102">
        <f t="shared" si="7"/>
        <v>0</v>
      </c>
      <c r="C102">
        <f t="shared" si="8"/>
        <v>0.37112925752529746</v>
      </c>
      <c r="D102">
        <f t="shared" si="9"/>
        <v>4.032078602749669</v>
      </c>
      <c r="E102">
        <f t="shared" si="10"/>
        <v>351.9236872382456</v>
      </c>
      <c r="F102">
        <f t="shared" si="11"/>
        <v>30.42167827290082</v>
      </c>
    </row>
    <row r="103" spans="1:6" ht="12.75">
      <c r="A103">
        <f t="shared" si="6"/>
        <v>97</v>
      </c>
      <c r="B103">
        <f t="shared" si="7"/>
        <v>0</v>
      </c>
      <c r="C103">
        <f t="shared" si="8"/>
        <v>0.3760989751634929</v>
      </c>
      <c r="D103">
        <f t="shared" si="9"/>
        <v>4.026556694262785</v>
      </c>
      <c r="E103">
        <f t="shared" si="10"/>
        <v>355.9502439325084</v>
      </c>
      <c r="F103">
        <f t="shared" si="11"/>
        <v>29.615262552350885</v>
      </c>
    </row>
    <row r="104" spans="1:6" ht="12.75">
      <c r="A104">
        <f t="shared" si="6"/>
        <v>98</v>
      </c>
      <c r="B104">
        <f t="shared" si="7"/>
        <v>0</v>
      </c>
      <c r="C104">
        <f t="shared" si="8"/>
        <v>0.38140992986960964</v>
      </c>
      <c r="D104">
        <f t="shared" si="9"/>
        <v>4.020655633478212</v>
      </c>
      <c r="E104">
        <f t="shared" si="10"/>
        <v>359.9708995659866</v>
      </c>
      <c r="F104">
        <f t="shared" si="11"/>
        <v>28.809951213498323</v>
      </c>
    </row>
    <row r="105" spans="1:6" ht="12.75">
      <c r="A105">
        <f t="shared" si="6"/>
        <v>99</v>
      </c>
      <c r="B105">
        <f t="shared" si="7"/>
        <v>0</v>
      </c>
      <c r="C105">
        <f t="shared" si="8"/>
        <v>0.3870841758785917</v>
      </c>
      <c r="D105">
        <f t="shared" si="9"/>
        <v>4.014350915690454</v>
      </c>
      <c r="E105">
        <f t="shared" si="10"/>
        <v>363.98525048167704</v>
      </c>
      <c r="F105">
        <f t="shared" si="11"/>
        <v>28.00582008680267</v>
      </c>
    </row>
    <row r="106" spans="1:6" ht="12.75">
      <c r="A106">
        <f t="shared" si="6"/>
        <v>100</v>
      </c>
      <c r="B106">
        <f t="shared" si="7"/>
        <v>0</v>
      </c>
      <c r="C106">
        <f t="shared" si="8"/>
        <v>0.3931460917255259</v>
      </c>
      <c r="D106">
        <f t="shared" si="9"/>
        <v>4.007615453638305</v>
      </c>
      <c r="E106">
        <f t="shared" si="10"/>
        <v>367.99286593531536</v>
      </c>
      <c r="F106">
        <f t="shared" si="11"/>
        <v>27.20294990366459</v>
      </c>
    </row>
    <row r="107" spans="1:6" ht="12.75">
      <c r="A107">
        <f t="shared" si="6"/>
        <v>101</v>
      </c>
      <c r="B107">
        <f t="shared" si="7"/>
        <v>1</v>
      </c>
      <c r="C107">
        <f t="shared" si="8"/>
        <v>0.3996226624052636</v>
      </c>
      <c r="D107">
        <f t="shared" si="9"/>
        <v>-3.3594380547121565</v>
      </c>
      <c r="E107">
        <f t="shared" si="10"/>
        <v>364.6334278806032</v>
      </c>
      <c r="F107">
        <f t="shared" si="11"/>
        <v>26.40142681293692</v>
      </c>
    </row>
    <row r="108" spans="1:6" ht="12.75">
      <c r="A108">
        <f t="shared" si="6"/>
        <v>102</v>
      </c>
      <c r="B108">
        <f t="shared" si="7"/>
        <v>1</v>
      </c>
      <c r="C108">
        <f t="shared" si="8"/>
        <v>0.4139004970499231</v>
      </c>
      <c r="D108">
        <f t="shared" si="9"/>
        <v>-3.3081135543342013</v>
      </c>
      <c r="E108">
        <f t="shared" si="10"/>
        <v>361.325314326269</v>
      </c>
      <c r="F108">
        <f t="shared" si="11"/>
        <v>27.073314423879353</v>
      </c>
    </row>
    <row r="109" spans="1:6" ht="12.75">
      <c r="A109">
        <f t="shared" si="6"/>
        <v>103</v>
      </c>
      <c r="B109">
        <f t="shared" si="7"/>
        <v>1</v>
      </c>
      <c r="C109">
        <f t="shared" si="8"/>
        <v>0.4079948026011688</v>
      </c>
      <c r="D109">
        <f t="shared" si="9"/>
        <v>-3.235389400526678</v>
      </c>
      <c r="E109">
        <f t="shared" si="10"/>
        <v>358.0899249257423</v>
      </c>
      <c r="F109">
        <f t="shared" si="11"/>
        <v>27.734937134746204</v>
      </c>
    </row>
    <row r="110" spans="1:6" ht="12.75">
      <c r="A110">
        <f t="shared" si="6"/>
        <v>104</v>
      </c>
      <c r="B110">
        <f t="shared" si="7"/>
        <v>1</v>
      </c>
      <c r="C110">
        <f t="shared" si="8"/>
        <v>0.402477595701635</v>
      </c>
      <c r="D110">
        <f t="shared" si="9"/>
        <v>-3.1645513826277747</v>
      </c>
      <c r="E110">
        <f t="shared" si="10"/>
        <v>354.9253735431145</v>
      </c>
      <c r="F110">
        <f t="shared" si="11"/>
        <v>28.382015014851532</v>
      </c>
    </row>
    <row r="111" spans="1:6" ht="12.75">
      <c r="A111">
        <f t="shared" si="6"/>
        <v>105</v>
      </c>
      <c r="B111">
        <f t="shared" si="7"/>
        <v>1</v>
      </c>
      <c r="C111">
        <f t="shared" si="8"/>
        <v>0.3973714848665078</v>
      </c>
      <c r="D111">
        <f t="shared" si="9"/>
        <v>-3.095586898491743</v>
      </c>
      <c r="E111">
        <f t="shared" si="10"/>
        <v>351.8297866446228</v>
      </c>
      <c r="F111">
        <f t="shared" si="11"/>
        <v>29.014925291377097</v>
      </c>
    </row>
    <row r="112" spans="1:6" ht="12.75">
      <c r="A112">
        <f t="shared" si="6"/>
        <v>106</v>
      </c>
      <c r="B112">
        <f t="shared" si="7"/>
        <v>1</v>
      </c>
      <c r="C112">
        <f t="shared" si="8"/>
        <v>0.39263867361492405</v>
      </c>
      <c r="D112">
        <f t="shared" si="9"/>
        <v>-3.0284164813534833</v>
      </c>
      <c r="E112">
        <f t="shared" si="10"/>
        <v>348.8013701632693</v>
      </c>
      <c r="F112">
        <f t="shared" si="11"/>
        <v>29.634042671075434</v>
      </c>
    </row>
    <row r="113" spans="1:6" ht="12.75">
      <c r="A113">
        <f t="shared" si="6"/>
        <v>107</v>
      </c>
      <c r="B113">
        <f t="shared" si="7"/>
        <v>1</v>
      </c>
      <c r="C113">
        <f t="shared" si="8"/>
        <v>0.3882456600389209</v>
      </c>
      <c r="D113">
        <f t="shared" si="9"/>
        <v>-2.962967025530854</v>
      </c>
      <c r="E113">
        <f t="shared" si="10"/>
        <v>345.83840313773845</v>
      </c>
      <c r="F113">
        <f t="shared" si="11"/>
        <v>30.239725967346132</v>
      </c>
    </row>
    <row r="114" spans="1:6" ht="12.75">
      <c r="A114">
        <f t="shared" si="6"/>
        <v>108</v>
      </c>
      <c r="B114">
        <f t="shared" si="7"/>
        <v>1</v>
      </c>
      <c r="C114">
        <f t="shared" si="8"/>
        <v>0.3841627859668925</v>
      </c>
      <c r="D114">
        <f t="shared" si="9"/>
        <v>-2.899171158273539</v>
      </c>
      <c r="E114">
        <f t="shared" si="10"/>
        <v>342.9392319794649</v>
      </c>
      <c r="F114">
        <f t="shared" si="11"/>
        <v>30.832319372452304</v>
      </c>
    </row>
    <row r="115" spans="1:6" ht="12.75">
      <c r="A115">
        <f t="shared" si="6"/>
        <v>109</v>
      </c>
      <c r="B115">
        <f t="shared" si="7"/>
        <v>1</v>
      </c>
      <c r="C115">
        <f t="shared" si="8"/>
        <v>0.38036369629213806</v>
      </c>
      <c r="D115">
        <f t="shared" si="9"/>
        <v>-2.836966524358341</v>
      </c>
      <c r="E115">
        <f t="shared" si="10"/>
        <v>340.1022654551066</v>
      </c>
      <c r="F115">
        <f t="shared" si="11"/>
        <v>31.41215360410702</v>
      </c>
    </row>
    <row r="116" spans="1:6" ht="12.75">
      <c r="A116">
        <f t="shared" si="6"/>
        <v>110</v>
      </c>
      <c r="B116">
        <f t="shared" si="7"/>
        <v>1</v>
      </c>
      <c r="C116">
        <f t="shared" si="8"/>
        <v>0.3768248872144432</v>
      </c>
      <c r="D116">
        <f t="shared" si="9"/>
        <v>-2.776295183784847</v>
      </c>
      <c r="E116">
        <f t="shared" si="10"/>
        <v>337.32597027132175</v>
      </c>
      <c r="F116">
        <f t="shared" si="11"/>
        <v>31.979546908978676</v>
      </c>
    </row>
    <row r="117" spans="1:6" ht="12.75">
      <c r="A117">
        <f t="shared" si="6"/>
        <v>111</v>
      </c>
      <c r="B117">
        <f t="shared" si="7"/>
        <v>1</v>
      </c>
      <c r="C117">
        <f t="shared" si="8"/>
        <v>0.37352532711239983</v>
      </c>
      <c r="D117">
        <f t="shared" si="9"/>
        <v>-2.7171031022179903</v>
      </c>
      <c r="E117">
        <f t="shared" si="10"/>
        <v>334.60886716910375</v>
      </c>
      <c r="F117">
        <f t="shared" si="11"/>
        <v>32.53480594573564</v>
      </c>
    </row>
    <row r="118" spans="1:6" ht="12.75">
      <c r="A118">
        <f t="shared" si="6"/>
        <v>112</v>
      </c>
      <c r="B118">
        <f t="shared" si="7"/>
        <v>1</v>
      </c>
      <c r="C118">
        <f t="shared" si="8"/>
        <v>0.3704461367252914</v>
      </c>
      <c r="D118">
        <f t="shared" si="9"/>
        <v>-2.659339717521287</v>
      </c>
      <c r="E118">
        <f t="shared" si="10"/>
        <v>331.94952745158247</v>
      </c>
      <c r="F118">
        <f t="shared" si="11"/>
        <v>33.078226566179254</v>
      </c>
    </row>
    <row r="119" spans="1:6" ht="12.75">
      <c r="A119">
        <f t="shared" si="6"/>
        <v>113</v>
      </c>
      <c r="B119">
        <f t="shared" si="7"/>
        <v>1</v>
      </c>
      <c r="C119">
        <f t="shared" si="8"/>
        <v>0.36757031805261076</v>
      </c>
      <c r="D119">
        <f t="shared" si="9"/>
        <v>-2.6029575690901057</v>
      </c>
      <c r="E119">
        <f t="shared" si="10"/>
        <v>329.34656988249236</v>
      </c>
      <c r="F119">
        <f t="shared" si="11"/>
        <v>33.610094509683506</v>
      </c>
    </row>
    <row r="120" spans="1:6" ht="12.75">
      <c r="A120">
        <f t="shared" si="6"/>
        <v>114</v>
      </c>
      <c r="B120">
        <f t="shared" si="7"/>
        <v>1</v>
      </c>
      <c r="C120">
        <f t="shared" si="8"/>
        <v>0.36488252349433836</v>
      </c>
      <c r="D120">
        <f t="shared" si="9"/>
        <v>-2.5479119793102223</v>
      </c>
      <c r="E120">
        <f t="shared" si="10"/>
        <v>326.7986579031821</v>
      </c>
      <c r="F120">
        <f t="shared" si="11"/>
        <v>34.130686023501525</v>
      </c>
    </row>
    <row r="121" spans="1:6" ht="12.75">
      <c r="A121">
        <f t="shared" si="6"/>
        <v>115</v>
      </c>
      <c r="B121">
        <f t="shared" si="7"/>
        <v>1</v>
      </c>
      <c r="C121">
        <f t="shared" si="8"/>
        <v>0.3623688584052385</v>
      </c>
      <c r="D121">
        <f t="shared" si="9"/>
        <v>-2.4941607785139075</v>
      </c>
      <c r="E121">
        <f t="shared" si="10"/>
        <v>324.3044971246682</v>
      </c>
      <c r="F121">
        <f t="shared" si="11"/>
        <v>34.64026841936358</v>
      </c>
    </row>
    <row r="122" spans="1:6" ht="12.75">
      <c r="A122">
        <f t="shared" si="6"/>
        <v>116</v>
      </c>
      <c r="B122">
        <f t="shared" si="7"/>
        <v>1</v>
      </c>
      <c r="C122">
        <f t="shared" si="8"/>
        <v>0.36001671153277626</v>
      </c>
      <c r="D122">
        <f t="shared" si="9"/>
        <v>-2.4416640664186717</v>
      </c>
      <c r="E122">
        <f t="shared" si="10"/>
        <v>321.8628330582495</v>
      </c>
      <c r="F122">
        <f t="shared" si="11"/>
        <v>35.13910057506635</v>
      </c>
    </row>
    <row r="123" spans="1:6" ht="12.75">
      <c r="A123">
        <f t="shared" si="6"/>
        <v>117</v>
      </c>
      <c r="B123">
        <f t="shared" si="7"/>
        <v>1</v>
      </c>
      <c r="C123">
        <f t="shared" si="8"/>
        <v>0.35781460883331423</v>
      </c>
      <c r="D123">
        <f t="shared" si="9"/>
        <v>-2.390384004313117</v>
      </c>
      <c r="E123">
        <f t="shared" si="10"/>
        <v>319.47244905393643</v>
      </c>
      <c r="F123">
        <f t="shared" si="11"/>
        <v>35.6274333883501</v>
      </c>
    </row>
    <row r="124" spans="1:6" ht="12.75">
      <c r="A124">
        <f t="shared" si="6"/>
        <v>118</v>
      </c>
      <c r="B124">
        <f t="shared" si="7"/>
        <v>1</v>
      </c>
      <c r="C124">
        <f t="shared" si="8"/>
        <v>0.35575208697684213</v>
      </c>
      <c r="D124">
        <f t="shared" si="9"/>
        <v>-2.3402846332752203</v>
      </c>
      <c r="E124">
        <f t="shared" si="10"/>
        <v>317.1321644206612</v>
      </c>
      <c r="F124">
        <f t="shared" si="11"/>
        <v>36.10551018921271</v>
      </c>
    </row>
    <row r="125" spans="1:6" ht="12.75">
      <c r="A125">
        <f t="shared" si="6"/>
        <v>119</v>
      </c>
      <c r="B125">
        <f t="shared" si="7"/>
        <v>1</v>
      </c>
      <c r="C125">
        <f t="shared" si="8"/>
        <v>0.3538195835032249</v>
      </c>
      <c r="D125">
        <f t="shared" si="9"/>
        <v>-2.291331714527918</v>
      </c>
      <c r="E125">
        <f t="shared" si="10"/>
        <v>314.84083270613326</v>
      </c>
      <c r="F125">
        <f t="shared" si="11"/>
        <v>36.57356711586776</v>
      </c>
    </row>
    <row r="126" spans="1:6" ht="12.75">
      <c r="A126">
        <f t="shared" si="6"/>
        <v>120</v>
      </c>
      <c r="B126">
        <f t="shared" si="7"/>
        <v>1</v>
      </c>
      <c r="C126">
        <f t="shared" si="8"/>
        <v>0.3520083411182491</v>
      </c>
      <c r="D126">
        <f t="shared" si="9"/>
        <v>-2.2434925886984978</v>
      </c>
      <c r="E126">
        <f t="shared" si="10"/>
        <v>312.5973401174348</v>
      </c>
      <c r="F126">
        <f t="shared" si="11"/>
        <v>37.03183345877335</v>
      </c>
    </row>
    <row r="127" spans="1:6" ht="12.75">
      <c r="A127">
        <f t="shared" si="6"/>
        <v>121</v>
      </c>
      <c r="B127">
        <f t="shared" si="7"/>
        <v>1</v>
      </c>
      <c r="C127">
        <f t="shared" si="8"/>
        <v>0.35031032404275747</v>
      </c>
      <c r="D127">
        <f t="shared" si="9"/>
        <v>-2.196736051285093</v>
      </c>
      <c r="E127">
        <f t="shared" si="10"/>
        <v>310.4006040661497</v>
      </c>
      <c r="F127">
        <f t="shared" si="11"/>
        <v>37.48053197651304</v>
      </c>
    </row>
    <row r="128" spans="1:6" ht="12.75">
      <c r="A128">
        <f t="shared" si="6"/>
        <v>122</v>
      </c>
      <c r="B128">
        <f t="shared" si="7"/>
        <v>1</v>
      </c>
      <c r="C128">
        <f t="shared" si="8"/>
        <v>0.3487181446737198</v>
      </c>
      <c r="D128">
        <f t="shared" si="9"/>
        <v>-2.1510322420715715</v>
      </c>
      <c r="E128">
        <f t="shared" si="10"/>
        <v>308.24957182407815</v>
      </c>
      <c r="F128">
        <f t="shared" si="11"/>
        <v>37.91987918677006</v>
      </c>
    </row>
    <row r="129" spans="1:6" ht="12.75">
      <c r="A129">
        <f t="shared" si="6"/>
        <v>123</v>
      </c>
      <c r="B129">
        <f t="shared" si="7"/>
        <v>1</v>
      </c>
      <c r="C129">
        <f t="shared" si="8"/>
        <v>0.3472249990984404</v>
      </c>
      <c r="D129">
        <f t="shared" si="9"/>
        <v>-2.1063525465909416</v>
      </c>
      <c r="E129">
        <f t="shared" si="10"/>
        <v>306.1432192774872</v>
      </c>
      <c r="F129">
        <f t="shared" si="11"/>
        <v>38.35008563518437</v>
      </c>
    </row>
    <row r="130" spans="1:6" ht="12.75">
      <c r="A130">
        <f t="shared" si="6"/>
        <v>124</v>
      </c>
      <c r="B130">
        <f t="shared" si="7"/>
        <v>1</v>
      </c>
      <c r="C130">
        <f t="shared" si="8"/>
        <v>0.3458246102348405</v>
      </c>
      <c r="D130">
        <f t="shared" si="9"/>
        <v>-2.0626695080329007</v>
      </c>
      <c r="E130">
        <f t="shared" si="10"/>
        <v>304.0805497694543</v>
      </c>
      <c r="F130">
        <f t="shared" si="11"/>
        <v>38.771356144502555</v>
      </c>
    </row>
    <row r="131" spans="1:6" ht="12.75">
      <c r="A131">
        <f t="shared" si="6"/>
        <v>125</v>
      </c>
      <c r="B131">
        <f t="shared" si="7"/>
        <v>1</v>
      </c>
      <c r="C131">
        <f t="shared" si="8"/>
        <v>0.3445111775617891</v>
      </c>
      <c r="D131">
        <f t="shared" si="9"/>
        <v>-2.0199567482355185</v>
      </c>
      <c r="E131">
        <f t="shared" si="10"/>
        <v>302.0605930212188</v>
      </c>
      <c r="F131">
        <f t="shared" si="11"/>
        <v>39.183890046109134</v>
      </c>
    </row>
    <row r="132" spans="1:6" ht="12.75">
      <c r="A132">
        <f t="shared" si="6"/>
        <v>126</v>
      </c>
      <c r="B132">
        <f t="shared" si="7"/>
        <v>1</v>
      </c>
      <c r="C132">
        <f t="shared" si="8"/>
        <v>0.3432793325616025</v>
      </c>
      <c r="D132">
        <f t="shared" si="9"/>
        <v>-1.9781888966039345</v>
      </c>
      <c r="E132">
        <f t="shared" si="10"/>
        <v>300.08240412461487</v>
      </c>
      <c r="F132">
        <f t="shared" si="11"/>
        <v>39.58788139575624</v>
      </c>
    </row>
    <row r="133" spans="1:6" ht="12.75">
      <c r="A133">
        <f t="shared" si="6"/>
        <v>127</v>
      </c>
      <c r="B133">
        <f t="shared" si="7"/>
        <v>1</v>
      </c>
      <c r="C133">
        <f t="shared" si="8"/>
        <v>0.34212409912826885</v>
      </c>
      <c r="D133">
        <f t="shared" si="9"/>
        <v>-1.9373415259681517</v>
      </c>
      <c r="E133">
        <f t="shared" si="10"/>
        <v>298.1450625986467</v>
      </c>
      <c r="F133">
        <f t="shared" si="11"/>
        <v>39.98351917507702</v>
      </c>
    </row>
    <row r="134" spans="1:6" ht="12.75">
      <c r="A134">
        <f t="shared" si="6"/>
        <v>128</v>
      </c>
      <c r="B134">
        <f t="shared" si="7"/>
        <v>1</v>
      </c>
      <c r="C134">
        <f t="shared" si="8"/>
        <v>0.34104085830461495</v>
      </c>
      <c r="D134">
        <f t="shared" si="9"/>
        <v>-1.8973910945336172</v>
      </c>
      <c r="E134">
        <f t="shared" si="10"/>
        <v>296.2476715041131</v>
      </c>
      <c r="F134">
        <f t="shared" si="11"/>
        <v>40.37098748027066</v>
      </c>
    </row>
    <row r="135" spans="1:6" ht="12.75">
      <c r="A135">
        <f t="shared" si="6"/>
        <v>129</v>
      </c>
      <c r="B135">
        <f t="shared" si="7"/>
        <v>1</v>
      </c>
      <c r="C135">
        <f t="shared" si="8"/>
        <v>0.3400253168034564</v>
      </c>
      <c r="D135">
        <f t="shared" si="9"/>
        <v>-1.858314893197213</v>
      </c>
      <c r="E135">
        <f t="shared" si="10"/>
        <v>294.3893566109159</v>
      </c>
      <c r="F135">
        <f t="shared" si="11"/>
        <v>40.750465699177376</v>
      </c>
    </row>
    <row r="136" spans="1:6" ht="12.75">
      <c r="A136">
        <f t="shared" si="6"/>
        <v>130</v>
      </c>
      <c r="B136">
        <f t="shared" si="7"/>
        <v>1</v>
      </c>
      <c r="C136">
        <f t="shared" si="8"/>
        <v>0.3390734788449453</v>
      </c>
      <c r="D136">
        <f t="shared" si="9"/>
        <v>-1.820090997601591</v>
      </c>
      <c r="E136">
        <f t="shared" si="10"/>
        <v>292.5692656133143</v>
      </c>
      <c r="F136">
        <f t="shared" si="11"/>
        <v>41.12212867781682</v>
      </c>
    </row>
    <row r="137" spans="1:6" ht="12.75">
      <c r="A137">
        <f aca="true" t="shared" si="12" ref="A137:A178">A136+DT_DEST</f>
        <v>131</v>
      </c>
      <c r="B137">
        <f aca="true" t="shared" si="13" ref="B137:B178">IF(AND(A137/TO_DEST&gt;100,A137/TO_DEST&lt;150),1,0)</f>
        <v>1</v>
      </c>
      <c r="C137">
        <f aca="true" t="shared" si="14" ref="C137:C178">I_DEST/(1+KO_DEST*F136*E136)</f>
        <v>0.33818162090738524</v>
      </c>
      <c r="D137">
        <f aca="true" t="shared" si="15" ref="D137:D178">K1_DEST*C137*F136*E136-B137*K3_DEST*E136*D_DEST</f>
        <v>-1.7826982243856033</v>
      </c>
      <c r="E137">
        <f aca="true" t="shared" si="16" ref="E137:E178">E136+D137*DT_DEST</f>
        <v>290.7865673889287</v>
      </c>
      <c r="F137">
        <f aca="true" t="shared" si="17" ref="F137:F200">MT_DEST-F_DEST*E136</f>
        <v>41.486146877337134</v>
      </c>
    </row>
    <row r="138" spans="1:6" ht="12.75">
      <c r="A138">
        <f t="shared" si="12"/>
        <v>132</v>
      </c>
      <c r="B138">
        <f t="shared" si="13"/>
        <v>1</v>
      </c>
      <c r="C138">
        <f t="shared" si="14"/>
        <v>0.3373462690438307</v>
      </c>
      <c r="D138">
        <f t="shared" si="15"/>
        <v>-1.7461160911606077</v>
      </c>
      <c r="E138">
        <f t="shared" si="16"/>
        <v>289.0404512977681</v>
      </c>
      <c r="F138">
        <f t="shared" si="17"/>
        <v>41.84268652221426</v>
      </c>
    </row>
    <row r="139" spans="1:6" ht="12.75">
      <c r="A139">
        <f t="shared" si="12"/>
        <v>133</v>
      </c>
      <c r="B139">
        <f t="shared" si="13"/>
        <v>1</v>
      </c>
      <c r="C139">
        <f t="shared" si="14"/>
        <v>0.3365641784634914</v>
      </c>
      <c r="D139">
        <f t="shared" si="15"/>
        <v>-1.7103247798036865</v>
      </c>
      <c r="E139">
        <f t="shared" si="16"/>
        <v>287.3301265179644</v>
      </c>
      <c r="F139">
        <f t="shared" si="17"/>
        <v>42.191909740446384</v>
      </c>
    </row>
    <row r="140" spans="1:6" ht="12.75">
      <c r="A140">
        <f t="shared" si="12"/>
        <v>134</v>
      </c>
      <c r="B140">
        <f t="shared" si="13"/>
        <v>1</v>
      </c>
      <c r="C140">
        <f t="shared" si="14"/>
        <v>0.33583231511671413</v>
      </c>
      <c r="D140">
        <f t="shared" si="15"/>
        <v>-1.6753051027111932</v>
      </c>
      <c r="E140">
        <f t="shared" si="16"/>
        <v>285.6548214152532</v>
      </c>
      <c r="F140">
        <f t="shared" si="17"/>
        <v>42.533974696407114</v>
      </c>
    </row>
    <row r="141" spans="1:6" ht="12.75">
      <c r="A141">
        <f t="shared" si="12"/>
        <v>135</v>
      </c>
      <c r="B141">
        <f t="shared" si="13"/>
        <v>1</v>
      </c>
      <c r="C141">
        <f t="shared" si="14"/>
        <v>0.33514783905625145</v>
      </c>
      <c r="D141">
        <f t="shared" si="15"/>
        <v>-1.641038471700898</v>
      </c>
      <c r="E141">
        <f t="shared" si="16"/>
        <v>284.0137829435523</v>
      </c>
      <c r="F141">
        <f t="shared" si="17"/>
        <v>42.869035716949355</v>
      </c>
    </row>
    <row r="142" spans="1:6" ht="12.75">
      <c r="A142">
        <f t="shared" si="12"/>
        <v>136</v>
      </c>
      <c r="B142">
        <f t="shared" si="13"/>
        <v>1</v>
      </c>
      <c r="C142">
        <f t="shared" si="14"/>
        <v>0.3345080893765709</v>
      </c>
      <c r="D142">
        <f t="shared" si="15"/>
        <v>-1.607506869289458</v>
      </c>
      <c r="E142">
        <f t="shared" si="16"/>
        <v>282.40627607426285</v>
      </c>
      <c r="F142">
        <f t="shared" si="17"/>
        <v>43.197243411289534</v>
      </c>
    </row>
    <row r="143" spans="1:6" ht="12.75">
      <c r="A143">
        <f t="shared" si="12"/>
        <v>137</v>
      </c>
      <c r="B143">
        <f t="shared" si="13"/>
        <v>1</v>
      </c>
      <c r="C143">
        <f t="shared" si="14"/>
        <v>0.3339105705578939</v>
      </c>
      <c r="D143">
        <f t="shared" si="15"/>
        <v>-1.5746928221051393</v>
      </c>
      <c r="E143">
        <f t="shared" si="16"/>
        <v>280.8315832521577</v>
      </c>
      <c r="F143">
        <f t="shared" si="17"/>
        <v>43.518744785147426</v>
      </c>
    </row>
    <row r="144" spans="1:6" ht="12.75">
      <c r="A144">
        <f t="shared" si="12"/>
        <v>138</v>
      </c>
      <c r="B144">
        <f t="shared" si="13"/>
        <v>1</v>
      </c>
      <c r="C144">
        <f t="shared" si="14"/>
        <v>0.3333529400631043</v>
      </c>
      <c r="D144">
        <f t="shared" si="15"/>
        <v>-1.5425793762243813</v>
      </c>
      <c r="E144">
        <f t="shared" si="16"/>
        <v>279.2890038759333</v>
      </c>
      <c r="F144">
        <f t="shared" si="17"/>
        <v>43.83368334956845</v>
      </c>
    </row>
    <row r="145" spans="1:6" ht="12.75">
      <c r="A145">
        <f t="shared" si="12"/>
        <v>139</v>
      </c>
      <c r="B145">
        <f t="shared" si="13"/>
        <v>1</v>
      </c>
      <c r="C145">
        <f t="shared" si="14"/>
        <v>0.33283299705418024</v>
      </c>
      <c r="D145">
        <f t="shared" si="15"/>
        <v>-1.5111500742455322</v>
      </c>
      <c r="E145">
        <f t="shared" si="16"/>
        <v>277.7778538016878</v>
      </c>
      <c r="F145">
        <f t="shared" si="17"/>
        <v>44.14219922481334</v>
      </c>
    </row>
    <row r="146" spans="1:6" ht="12.75">
      <c r="A146">
        <f t="shared" si="12"/>
        <v>140</v>
      </c>
      <c r="B146">
        <f t="shared" si="13"/>
        <v>1</v>
      </c>
      <c r="C146">
        <f t="shared" si="14"/>
        <v>0.3323486721108083</v>
      </c>
      <c r="D146">
        <f t="shared" si="15"/>
        <v>-1.4803889339346545</v>
      </c>
      <c r="E146">
        <f t="shared" si="16"/>
        <v>276.29746486775315</v>
      </c>
      <c r="F146">
        <f t="shared" si="17"/>
        <v>44.44442923966244</v>
      </c>
    </row>
    <row r="147" spans="1:6" ht="12.75">
      <c r="A147">
        <f t="shared" si="12"/>
        <v>141</v>
      </c>
      <c r="B147">
        <f t="shared" si="13"/>
        <v>1</v>
      </c>
      <c r="C147">
        <f t="shared" si="14"/>
        <v>0.33189801784771705</v>
      </c>
      <c r="D147">
        <f t="shared" si="15"/>
        <v>-1.4502804282969697</v>
      </c>
      <c r="E147">
        <f t="shared" si="16"/>
        <v>274.84718443945616</v>
      </c>
      <c r="F147">
        <f t="shared" si="17"/>
        <v>44.740507026449365</v>
      </c>
    </row>
    <row r="148" spans="1:6" ht="12.75">
      <c r="A148">
        <f t="shared" si="12"/>
        <v>142</v>
      </c>
      <c r="B148">
        <f t="shared" si="13"/>
        <v>1</v>
      </c>
      <c r="C148">
        <f t="shared" si="14"/>
        <v>0.3314792003393183</v>
      </c>
      <c r="D148">
        <f t="shared" si="15"/>
        <v>-1.420809466943921</v>
      </c>
      <c r="E148">
        <f t="shared" si="16"/>
        <v>273.42637497251224</v>
      </c>
      <c r="F148">
        <f t="shared" si="17"/>
        <v>45.030563112108766</v>
      </c>
    </row>
    <row r="149" spans="1:6" ht="12.75">
      <c r="A149">
        <f t="shared" si="12"/>
        <v>143</v>
      </c>
      <c r="B149">
        <f t="shared" si="13"/>
        <v>1</v>
      </c>
      <c r="C149">
        <f t="shared" si="14"/>
        <v>0.33109049127074996</v>
      </c>
      <c r="D149">
        <f t="shared" si="15"/>
        <v>-1.3919613786399667</v>
      </c>
      <c r="E149">
        <f t="shared" si="16"/>
        <v>272.0344135938723</v>
      </c>
      <c r="F149">
        <f t="shared" si="17"/>
        <v>45.31472500549755</v>
      </c>
    </row>
    <row r="150" spans="1:6" ht="12.75">
      <c r="A150">
        <f t="shared" si="12"/>
        <v>144</v>
      </c>
      <c r="B150">
        <f t="shared" si="13"/>
        <v>1</v>
      </c>
      <c r="C150">
        <f t="shared" si="14"/>
        <v>0.3307302607435662</v>
      </c>
      <c r="D150">
        <f t="shared" si="15"/>
        <v>-1.3637218949258516</v>
      </c>
      <c r="E150">
        <f t="shared" si="16"/>
        <v>270.6706916989464</v>
      </c>
      <c r="F150">
        <f t="shared" si="17"/>
        <v>45.593117281225545</v>
      </c>
    </row>
    <row r="151" spans="1:6" ht="12.75">
      <c r="A151">
        <f t="shared" si="12"/>
        <v>145</v>
      </c>
      <c r="B151">
        <f t="shared" si="13"/>
        <v>1</v>
      </c>
      <c r="C151">
        <f t="shared" si="14"/>
        <v>0.330396970672335</v>
      </c>
      <c r="D151">
        <f t="shared" si="15"/>
        <v>-1.3360771347259668</v>
      </c>
      <c r="E151">
        <f t="shared" si="16"/>
        <v>269.3346145642205</v>
      </c>
      <c r="F151">
        <f t="shared" si="17"/>
        <v>45.86586166021071</v>
      </c>
    </row>
    <row r="152" spans="1:6" ht="12.75">
      <c r="A152">
        <f t="shared" si="12"/>
        <v>146</v>
      </c>
      <c r="B152">
        <f t="shared" si="13"/>
        <v>1</v>
      </c>
      <c r="C152">
        <f t="shared" si="14"/>
        <v>0.3300891687154188</v>
      </c>
      <c r="D152">
        <f t="shared" si="15"/>
        <v>-1.3090135898570967</v>
      </c>
      <c r="E152">
        <f t="shared" si="16"/>
        <v>268.0256009743634</v>
      </c>
      <c r="F152">
        <f t="shared" si="17"/>
        <v>46.1330770871559</v>
      </c>
    </row>
    <row r="153" spans="1:6" ht="12.75">
      <c r="A153">
        <f t="shared" si="12"/>
        <v>147</v>
      </c>
      <c r="B153">
        <f t="shared" si="13"/>
        <v>1</v>
      </c>
      <c r="C153">
        <f t="shared" si="14"/>
        <v>0.32980548268937526</v>
      </c>
      <c r="D153">
        <f t="shared" si="15"/>
        <v>-1.282518111364352</v>
      </c>
      <c r="E153">
        <f t="shared" si="16"/>
        <v>266.743082862999</v>
      </c>
      <c r="F153">
        <f t="shared" si="17"/>
        <v>46.39487980512732</v>
      </c>
    </row>
    <row r="154" spans="1:6" ht="12.75">
      <c r="A154">
        <f t="shared" si="12"/>
        <v>148</v>
      </c>
      <c r="B154">
        <f t="shared" si="13"/>
        <v>1</v>
      </c>
      <c r="C154">
        <f t="shared" si="14"/>
        <v>0.3295446154218298</v>
      </c>
      <c r="D154">
        <f t="shared" si="15"/>
        <v>-1.2565778966175705</v>
      </c>
      <c r="E154">
        <f t="shared" si="16"/>
        <v>265.48650496638146</v>
      </c>
      <c r="F154">
        <f t="shared" si="17"/>
        <v>46.65138342740019</v>
      </c>
    </row>
    <row r="155" spans="1:6" ht="12.75">
      <c r="A155">
        <f t="shared" si="12"/>
        <v>149</v>
      </c>
      <c r="B155">
        <f t="shared" si="13"/>
        <v>1</v>
      </c>
      <c r="C155">
        <f t="shared" si="14"/>
        <v>0.32930534000245004</v>
      </c>
      <c r="D155">
        <f t="shared" si="15"/>
        <v>-1.23118047710813</v>
      </c>
      <c r="E155">
        <f t="shared" si="16"/>
        <v>264.25532448927333</v>
      </c>
      <c r="F155">
        <f t="shared" si="17"/>
        <v>46.90269900672371</v>
      </c>
    </row>
    <row r="156" spans="1:6" ht="12.75">
      <c r="A156">
        <f t="shared" si="12"/>
        <v>150</v>
      </c>
      <c r="B156">
        <f t="shared" si="13"/>
        <v>0</v>
      </c>
      <c r="C156">
        <f t="shared" si="14"/>
        <v>0.3290864953958605</v>
      </c>
      <c r="D156">
        <f t="shared" si="15"/>
        <v>4.078792782893488</v>
      </c>
      <c r="E156">
        <f t="shared" si="16"/>
        <v>268.33411727216685</v>
      </c>
      <c r="F156">
        <f t="shared" si="17"/>
        <v>47.14893510214533</v>
      </c>
    </row>
    <row r="157" spans="1:6" ht="12.75">
      <c r="A157">
        <f t="shared" si="12"/>
        <v>151</v>
      </c>
      <c r="B157">
        <f t="shared" si="13"/>
        <v>0</v>
      </c>
      <c r="C157">
        <f t="shared" si="14"/>
        <v>0.32293219610704754</v>
      </c>
      <c r="D157">
        <f t="shared" si="15"/>
        <v>4.085630893214392</v>
      </c>
      <c r="E157">
        <f t="shared" si="16"/>
        <v>272.41974816538124</v>
      </c>
      <c r="F157">
        <f t="shared" si="17"/>
        <v>46.33317654556663</v>
      </c>
    </row>
    <row r="158" spans="1:6" ht="12.75">
      <c r="A158">
        <f t="shared" si="12"/>
        <v>152</v>
      </c>
      <c r="B158">
        <f t="shared" si="13"/>
        <v>0</v>
      </c>
      <c r="C158">
        <f t="shared" si="14"/>
        <v>0.32362812873379004</v>
      </c>
      <c r="D158">
        <f t="shared" si="15"/>
        <v>4.084857634740232</v>
      </c>
      <c r="E158">
        <f t="shared" si="16"/>
        <v>276.50460580012145</v>
      </c>
      <c r="F158">
        <f t="shared" si="17"/>
        <v>45.51605036692375</v>
      </c>
    </row>
    <row r="159" spans="1:6" ht="12.75">
      <c r="A159">
        <f t="shared" si="12"/>
        <v>153</v>
      </c>
      <c r="B159">
        <f t="shared" si="13"/>
        <v>0</v>
      </c>
      <c r="C159">
        <f t="shared" si="14"/>
        <v>0.32449469786620627</v>
      </c>
      <c r="D159">
        <f t="shared" si="15"/>
        <v>4.08389478014866</v>
      </c>
      <c r="E159">
        <f t="shared" si="16"/>
        <v>280.58850058027014</v>
      </c>
      <c r="F159">
        <f t="shared" si="17"/>
        <v>44.699078839975705</v>
      </c>
    </row>
    <row r="160" spans="1:6" ht="12.75">
      <c r="A160">
        <f t="shared" si="12"/>
        <v>154</v>
      </c>
      <c r="B160">
        <f t="shared" si="13"/>
        <v>0</v>
      </c>
      <c r="C160">
        <f t="shared" si="14"/>
        <v>0.32552499887378733</v>
      </c>
      <c r="D160">
        <f t="shared" si="15"/>
        <v>4.082750001251347</v>
      </c>
      <c r="E160">
        <f t="shared" si="16"/>
        <v>284.67125058152146</v>
      </c>
      <c r="F160">
        <f t="shared" si="17"/>
        <v>43.88229988394597</v>
      </c>
    </row>
    <row r="161" spans="1:6" ht="12.75">
      <c r="A161">
        <f t="shared" si="12"/>
        <v>155</v>
      </c>
      <c r="B161">
        <f t="shared" si="13"/>
        <v>0</v>
      </c>
      <c r="C161">
        <f t="shared" si="14"/>
        <v>0.3267219441434352</v>
      </c>
      <c r="D161">
        <f t="shared" si="15"/>
        <v>4.08142006206285</v>
      </c>
      <c r="E161">
        <f t="shared" si="16"/>
        <v>288.75267064358434</v>
      </c>
      <c r="F161">
        <f t="shared" si="17"/>
        <v>43.0657498836957</v>
      </c>
    </row>
    <row r="162" spans="1:6" ht="12.75">
      <c r="A162">
        <f t="shared" si="12"/>
        <v>156</v>
      </c>
      <c r="B162">
        <f t="shared" si="13"/>
        <v>0</v>
      </c>
      <c r="C162">
        <f t="shared" si="14"/>
        <v>0.3280889608088187</v>
      </c>
      <c r="D162">
        <f t="shared" si="15"/>
        <v>4.079901154656868</v>
      </c>
      <c r="E162">
        <f t="shared" si="16"/>
        <v>292.8325717982412</v>
      </c>
      <c r="F162">
        <f t="shared" si="17"/>
        <v>42.24946587128313</v>
      </c>
    </row>
    <row r="163" spans="1:6" ht="12.75">
      <c r="A163">
        <f t="shared" si="12"/>
        <v>157</v>
      </c>
      <c r="B163">
        <f t="shared" si="13"/>
        <v>0</v>
      </c>
      <c r="C163">
        <f t="shared" si="14"/>
        <v>0.329630001430904</v>
      </c>
      <c r="D163">
        <f t="shared" si="15"/>
        <v>4.078188887298995</v>
      </c>
      <c r="E163">
        <f t="shared" si="16"/>
        <v>296.9107606855402</v>
      </c>
      <c r="F163">
        <f t="shared" si="17"/>
        <v>41.43348564035176</v>
      </c>
    </row>
    <row r="164" spans="1:6" ht="12.75">
      <c r="A164">
        <f t="shared" si="12"/>
        <v>158</v>
      </c>
      <c r="B164">
        <f t="shared" si="13"/>
        <v>0</v>
      </c>
      <c r="C164">
        <f t="shared" si="14"/>
        <v>0.33134957201362003</v>
      </c>
      <c r="D164">
        <f t="shared" si="15"/>
        <v>4.0762782533182</v>
      </c>
      <c r="E164">
        <f t="shared" si="16"/>
        <v>300.9870389388584</v>
      </c>
      <c r="F164">
        <f t="shared" si="17"/>
        <v>40.617847862891956</v>
      </c>
    </row>
    <row r="165" spans="1:6" ht="12.75">
      <c r="A165">
        <f t="shared" si="12"/>
        <v>159</v>
      </c>
      <c r="B165">
        <f t="shared" si="13"/>
        <v>0</v>
      </c>
      <c r="C165">
        <f t="shared" si="14"/>
        <v>0.3332527644596051</v>
      </c>
      <c r="D165">
        <f t="shared" si="15"/>
        <v>4.074163595044884</v>
      </c>
      <c r="E165">
        <f t="shared" si="16"/>
        <v>305.06120253390327</v>
      </c>
      <c r="F165">
        <f t="shared" si="17"/>
        <v>39.80259221222832</v>
      </c>
    </row>
    <row r="166" spans="1:6" ht="12.75">
      <c r="A166">
        <f t="shared" si="12"/>
        <v>160</v>
      </c>
      <c r="B166">
        <f t="shared" si="13"/>
        <v>0</v>
      </c>
      <c r="C166">
        <f t="shared" si="14"/>
        <v>0.3353452938791726</v>
      </c>
      <c r="D166">
        <f t="shared" si="15"/>
        <v>4.071838562356475</v>
      </c>
      <c r="E166">
        <f t="shared" si="16"/>
        <v>309.1330410962597</v>
      </c>
      <c r="F166">
        <f t="shared" si="17"/>
        <v>38.98775949321934</v>
      </c>
    </row>
    <row r="167" spans="1:6" ht="12.75">
      <c r="A167">
        <f t="shared" si="12"/>
        <v>161</v>
      </c>
      <c r="B167">
        <f t="shared" si="13"/>
        <v>0</v>
      </c>
      <c r="C167">
        <f t="shared" si="14"/>
        <v>0.3376335412599654</v>
      </c>
      <c r="D167">
        <f t="shared" si="15"/>
        <v>4.069296065266705</v>
      </c>
      <c r="E167">
        <f t="shared" si="16"/>
        <v>313.20233716152643</v>
      </c>
      <c r="F167">
        <f t="shared" si="17"/>
        <v>38.173391780748055</v>
      </c>
    </row>
    <row r="168" spans="1:6" ht="12.75">
      <c r="A168">
        <f t="shared" si="12"/>
        <v>162</v>
      </c>
      <c r="B168">
        <f t="shared" si="13"/>
        <v>0</v>
      </c>
      <c r="C168">
        <f t="shared" si="14"/>
        <v>0.3401246020908728</v>
      </c>
      <c r="D168">
        <f t="shared" si="15"/>
        <v>4.06652821989903</v>
      </c>
      <c r="E168">
        <f t="shared" si="16"/>
        <v>317.2688653814255</v>
      </c>
      <c r="F168">
        <f t="shared" si="17"/>
        <v>37.359532567694714</v>
      </c>
    </row>
    <row r="169" spans="1:6" ht="12.75">
      <c r="A169">
        <f t="shared" si="12"/>
        <v>163</v>
      </c>
      <c r="B169">
        <f t="shared" si="13"/>
        <v>0</v>
      </c>
      <c r="C169">
        <f t="shared" si="14"/>
        <v>0.3428263416331095</v>
      </c>
      <c r="D169">
        <f t="shared" si="15"/>
        <v>4.063526287074322</v>
      </c>
      <c r="E169">
        <f t="shared" si="16"/>
        <v>321.3323916684998</v>
      </c>
      <c r="F169">
        <f t="shared" si="17"/>
        <v>36.5462269237149</v>
      </c>
    </row>
    <row r="170" spans="1:6" ht="12.75">
      <c r="A170">
        <f t="shared" si="12"/>
        <v>164</v>
      </c>
      <c r="B170">
        <f t="shared" si="13"/>
        <v>0</v>
      </c>
      <c r="C170">
        <f t="shared" si="14"/>
        <v>0.34574745764653486</v>
      </c>
      <c r="D170">
        <f t="shared" si="15"/>
        <v>4.060280602614961</v>
      </c>
      <c r="E170">
        <f t="shared" si="16"/>
        <v>325.39267227111475</v>
      </c>
      <c r="F170">
        <f t="shared" si="17"/>
        <v>35.733521666300035</v>
      </c>
    </row>
    <row r="171" spans="1:6" ht="12.75">
      <c r="A171">
        <f t="shared" si="12"/>
        <v>165</v>
      </c>
      <c r="B171">
        <f t="shared" si="13"/>
        <v>0</v>
      </c>
      <c r="C171">
        <f t="shared" si="14"/>
        <v>0.3488975515135</v>
      </c>
      <c r="D171">
        <f t="shared" si="15"/>
        <v>4.056780498318333</v>
      </c>
      <c r="E171">
        <f t="shared" si="16"/>
        <v>329.4494527694331</v>
      </c>
      <c r="F171">
        <f t="shared" si="17"/>
        <v>34.92146554577705</v>
      </c>
    </row>
    <row r="172" spans="1:6" ht="12.75">
      <c r="A172">
        <f t="shared" si="12"/>
        <v>166</v>
      </c>
      <c r="B172">
        <f t="shared" si="13"/>
        <v>0</v>
      </c>
      <c r="C172">
        <f t="shared" si="14"/>
        <v>0.352287208859553</v>
      </c>
      <c r="D172">
        <f t="shared" si="15"/>
        <v>4.053014212378274</v>
      </c>
      <c r="E172">
        <f t="shared" si="16"/>
        <v>333.5024669818114</v>
      </c>
      <c r="F172">
        <f t="shared" si="17"/>
        <v>34.110109446113384</v>
      </c>
    </row>
    <row r="173" spans="1:6" ht="12.75">
      <c r="A173">
        <f t="shared" si="12"/>
        <v>167</v>
      </c>
      <c r="B173">
        <f t="shared" si="13"/>
        <v>0</v>
      </c>
      <c r="C173">
        <f t="shared" si="14"/>
        <v>0.3559280909548313</v>
      </c>
      <c r="D173">
        <f t="shared" si="15"/>
        <v>4.048968787827966</v>
      </c>
      <c r="E173">
        <f t="shared" si="16"/>
        <v>337.55143576963934</v>
      </c>
      <c r="F173">
        <f t="shared" si="17"/>
        <v>33.299506603637724</v>
      </c>
    </row>
    <row r="174" spans="1:6" ht="12.75">
      <c r="A174">
        <f t="shared" si="12"/>
        <v>168</v>
      </c>
      <c r="B174">
        <f t="shared" si="13"/>
        <v>0</v>
      </c>
      <c r="C174">
        <f t="shared" si="14"/>
        <v>0.35983303839756015</v>
      </c>
      <c r="D174">
        <f t="shared" si="15"/>
        <v>4.044629957336044</v>
      </c>
      <c r="E174">
        <f t="shared" si="16"/>
        <v>341.5960657269754</v>
      </c>
      <c r="F174">
        <f t="shared" si="17"/>
        <v>32.48971284607212</v>
      </c>
    </row>
    <row r="175" spans="1:6" ht="12.75">
      <c r="A175">
        <f t="shared" si="12"/>
        <v>169</v>
      </c>
      <c r="B175">
        <f t="shared" si="13"/>
        <v>0</v>
      </c>
      <c r="C175">
        <f t="shared" si="14"/>
        <v>0.36401618883862114</v>
      </c>
      <c r="D175">
        <f t="shared" si="15"/>
        <v>4.039982012401532</v>
      </c>
      <c r="E175">
        <f t="shared" si="16"/>
        <v>345.6360477393769</v>
      </c>
      <c r="F175">
        <f t="shared" si="17"/>
        <v>31.680786854604918</v>
      </c>
    </row>
    <row r="176" spans="1:6" ht="12.75">
      <c r="A176">
        <f t="shared" si="12"/>
        <v>170</v>
      </c>
      <c r="B176">
        <f t="shared" si="13"/>
        <v>0</v>
      </c>
      <c r="C176">
        <f t="shared" si="14"/>
        <v>0.3684931108120854</v>
      </c>
      <c r="D176">
        <f t="shared" si="15"/>
        <v>4.0350076546532385</v>
      </c>
      <c r="E176">
        <f t="shared" si="16"/>
        <v>349.67105539403013</v>
      </c>
      <c r="F176">
        <f t="shared" si="17"/>
        <v>30.87279045212462</v>
      </c>
    </row>
    <row r="177" spans="1:6" ht="12.75">
      <c r="A177">
        <f t="shared" si="12"/>
        <v>171</v>
      </c>
      <c r="B177">
        <f t="shared" si="13"/>
        <v>0</v>
      </c>
      <c r="C177">
        <f t="shared" si="14"/>
        <v>0.37328095610130285</v>
      </c>
      <c r="D177">
        <f t="shared" si="15"/>
        <v>4.029687826554108</v>
      </c>
      <c r="E177">
        <f t="shared" si="16"/>
        <v>353.70074322058423</v>
      </c>
      <c r="F177">
        <f t="shared" si="17"/>
        <v>30.06578892119397</v>
      </c>
    </row>
    <row r="178" spans="1:6" ht="12.75">
      <c r="A178">
        <f t="shared" si="12"/>
        <v>172</v>
      </c>
      <c r="B178">
        <f t="shared" si="13"/>
        <v>0</v>
      </c>
      <c r="C178">
        <f t="shared" si="14"/>
        <v>0.37839863350640973</v>
      </c>
      <c r="D178">
        <f t="shared" si="15"/>
        <v>4.0240015183262114</v>
      </c>
      <c r="E178">
        <f t="shared" si="16"/>
        <v>357.72474473891043</v>
      </c>
      <c r="F178">
        <f t="shared" si="17"/>
        <v>29.259851355883157</v>
      </c>
    </row>
    <row r="179" spans="1:6" ht="12.75">
      <c r="A179">
        <f aca="true" t="shared" si="18" ref="A179:A242">A178+DT_DEST</f>
        <v>173</v>
      </c>
      <c r="B179">
        <f aca="true" t="shared" si="19" ref="B179:B242">IF(AND(A179/TO_DEST&gt;100,A179/TO_DEST&lt;150),1,0)</f>
        <v>0</v>
      </c>
      <c r="C179">
        <f aca="true" t="shared" si="20" ref="C179:C242">I_DEST/(1+KO_DEST*F178*E178)</f>
        <v>0.3838670074028648</v>
      </c>
      <c r="D179">
        <f aca="true" t="shared" si="21" ref="D179:D242">K1_DEST*C179*F178*E178-B179*K3_DEST*E178*D_DEST</f>
        <v>4.017925547330151</v>
      </c>
      <c r="E179">
        <f aca="true" t="shared" si="22" ref="E179:E242">E178+D179*DT_DEST</f>
        <v>361.7426702862406</v>
      </c>
      <c r="F179">
        <f t="shared" si="17"/>
        <v>28.45505105221791</v>
      </c>
    </row>
    <row r="180" spans="1:6" ht="12.75">
      <c r="A180">
        <f t="shared" si="18"/>
        <v>174</v>
      </c>
      <c r="B180">
        <f t="shared" si="19"/>
        <v>0</v>
      </c>
      <c r="C180">
        <f t="shared" si="20"/>
        <v>0.3897091251116243</v>
      </c>
      <c r="D180">
        <f t="shared" si="21"/>
        <v>4.0114343054315285</v>
      </c>
      <c r="E180">
        <f t="shared" si="22"/>
        <v>365.7541045916721</v>
      </c>
      <c r="F180">
        <f t="shared" si="17"/>
        <v>27.651465942751884</v>
      </c>
    </row>
    <row r="181" spans="1:6" ht="12.75">
      <c r="A181">
        <f t="shared" si="18"/>
        <v>175</v>
      </c>
      <c r="B181">
        <f t="shared" si="19"/>
        <v>0</v>
      </c>
      <c r="C181">
        <f t="shared" si="20"/>
        <v>0.3959504778645378</v>
      </c>
      <c r="D181">
        <f t="shared" si="21"/>
        <v>4.004499469039403</v>
      </c>
      <c r="E181">
        <f t="shared" si="22"/>
        <v>369.7586040607115</v>
      </c>
      <c r="F181">
        <f t="shared" si="17"/>
        <v>26.849179081665582</v>
      </c>
    </row>
    <row r="182" spans="1:6" ht="12.75">
      <c r="A182">
        <f t="shared" si="18"/>
        <v>176</v>
      </c>
      <c r="B182">
        <f t="shared" si="19"/>
        <v>0</v>
      </c>
      <c r="C182">
        <f t="shared" si="20"/>
        <v>0.402619301074502</v>
      </c>
      <c r="D182">
        <f t="shared" si="21"/>
        <v>3.997089665472776</v>
      </c>
      <c r="E182">
        <f t="shared" si="22"/>
        <v>373.7556937261843</v>
      </c>
      <c r="F182">
        <f t="shared" si="17"/>
        <v>26.048279187857702</v>
      </c>
    </row>
    <row r="183" spans="1:6" ht="12.75">
      <c r="A183">
        <f t="shared" si="18"/>
        <v>177</v>
      </c>
      <c r="B183">
        <f t="shared" si="19"/>
        <v>0</v>
      </c>
      <c r="C183">
        <f t="shared" si="20"/>
        <v>0.40974692074787833</v>
      </c>
      <c r="D183">
        <f t="shared" si="21"/>
        <v>3.989170088057913</v>
      </c>
      <c r="E183">
        <f t="shared" si="22"/>
        <v>377.7448638142422</v>
      </c>
      <c r="F183">
        <f t="shared" si="17"/>
        <v>25.248861254763142</v>
      </c>
    </row>
    <row r="184" spans="1:6" ht="12.75">
      <c r="A184">
        <f t="shared" si="18"/>
        <v>178</v>
      </c>
      <c r="B184">
        <f t="shared" si="19"/>
        <v>0</v>
      </c>
      <c r="C184">
        <f t="shared" si="20"/>
        <v>0.41736815425603435</v>
      </c>
      <c r="D184">
        <f t="shared" si="21"/>
        <v>3.9807020508266286</v>
      </c>
      <c r="E184">
        <f t="shared" si="22"/>
        <v>381.7255658650688</v>
      </c>
      <c r="F184">
        <f t="shared" si="17"/>
        <v>24.451027237151564</v>
      </c>
    </row>
    <row r="185" spans="1:6" ht="12.75">
      <c r="A185">
        <f t="shared" si="18"/>
        <v>179</v>
      </c>
      <c r="B185">
        <f t="shared" si="19"/>
        <v>0</v>
      </c>
      <c r="C185">
        <f t="shared" si="20"/>
        <v>0.42552177537626246</v>
      </c>
      <c r="D185">
        <f t="shared" si="21"/>
        <v>3.971642471804153</v>
      </c>
      <c r="E185">
        <f t="shared" si="22"/>
        <v>385.69720833687296</v>
      </c>
      <c r="F185">
        <f t="shared" si="17"/>
        <v>23.654886826986242</v>
      </c>
    </row>
    <row r="186" spans="1:6" ht="12.75">
      <c r="A186">
        <f t="shared" si="18"/>
        <v>180</v>
      </c>
      <c r="B186">
        <f t="shared" si="19"/>
        <v>0</v>
      </c>
      <c r="C186">
        <f t="shared" si="20"/>
        <v>0.43425105559962957</v>
      </c>
      <c r="D186">
        <f t="shared" si="21"/>
        <v>3.961943271555967</v>
      </c>
      <c r="E186">
        <f t="shared" si="22"/>
        <v>389.65915160842894</v>
      </c>
      <c r="F186">
        <f t="shared" si="17"/>
        <v>22.860558332625402</v>
      </c>
    </row>
    <row r="187" spans="1:6" ht="12.75">
      <c r="A187">
        <f t="shared" si="18"/>
        <v>181</v>
      </c>
      <c r="B187">
        <f t="shared" si="19"/>
        <v>0</v>
      </c>
      <c r="C187">
        <f t="shared" si="20"/>
        <v>0.443604396286719</v>
      </c>
      <c r="D187">
        <f t="shared" si="21"/>
        <v>3.951550670792534</v>
      </c>
      <c r="E187">
        <f t="shared" si="22"/>
        <v>393.61070227922147</v>
      </c>
      <c r="F187">
        <f t="shared" si="17"/>
        <v>22.068169678314206</v>
      </c>
    </row>
    <row r="188" spans="1:6" ht="12.75">
      <c r="A188">
        <f t="shared" si="18"/>
        <v>182</v>
      </c>
      <c r="B188">
        <f t="shared" si="19"/>
        <v>0</v>
      </c>
      <c r="C188">
        <f t="shared" si="20"/>
        <v>0.45363606946310153</v>
      </c>
      <c r="D188">
        <f t="shared" si="21"/>
        <v>3.9404043672632216</v>
      </c>
      <c r="E188">
        <f t="shared" si="22"/>
        <v>397.5511066464847</v>
      </c>
      <c r="F188">
        <f t="shared" si="17"/>
        <v>21.277859544155703</v>
      </c>
    </row>
    <row r="189" spans="1:6" ht="12.75">
      <c r="A189">
        <f t="shared" si="18"/>
        <v>183</v>
      </c>
      <c r="B189">
        <f t="shared" si="19"/>
        <v>0</v>
      </c>
      <c r="C189">
        <f t="shared" si="20"/>
        <v>0.4644070890541735</v>
      </c>
      <c r="D189">
        <f t="shared" si="21"/>
        <v>3.9284365677175854</v>
      </c>
      <c r="E189">
        <f t="shared" si="22"/>
        <v>401.4795432142023</v>
      </c>
      <c r="F189">
        <f t="shared" si="17"/>
        <v>20.48977867070306</v>
      </c>
    </row>
    <row r="190" spans="1:6" ht="12.75">
      <c r="A190">
        <f t="shared" si="18"/>
        <v>184</v>
      </c>
      <c r="B190">
        <f t="shared" si="19"/>
        <v>0</v>
      </c>
      <c r="C190">
        <f t="shared" si="20"/>
        <v>0.4759862393832608</v>
      </c>
      <c r="D190">
        <f t="shared" si="21"/>
        <v>3.9155708451297104</v>
      </c>
      <c r="E190">
        <f t="shared" si="22"/>
        <v>405.395114059332</v>
      </c>
      <c r="F190">
        <f t="shared" si="17"/>
        <v>19.70409135715954</v>
      </c>
    </row>
    <row r="191" spans="1:6" ht="12.75">
      <c r="A191">
        <f t="shared" si="18"/>
        <v>185</v>
      </c>
      <c r="B191">
        <f t="shared" si="19"/>
        <v>0</v>
      </c>
      <c r="C191">
        <f t="shared" si="20"/>
        <v>0.488451294083092</v>
      </c>
      <c r="D191">
        <f t="shared" si="21"/>
        <v>3.9017207843521207</v>
      </c>
      <c r="E191">
        <f t="shared" si="22"/>
        <v>409.2968348436841</v>
      </c>
      <c r="F191">
        <f t="shared" si="17"/>
        <v>18.92097718813359</v>
      </c>
    </row>
    <row r="192" spans="1:6" ht="12.75">
      <c r="A192">
        <f t="shared" si="18"/>
        <v>186</v>
      </c>
      <c r="B192">
        <f t="shared" si="19"/>
        <v>0</v>
      </c>
      <c r="C192">
        <f t="shared" si="20"/>
        <v>0.5018904665714699</v>
      </c>
      <c r="D192">
        <f t="shared" si="21"/>
        <v>3.886788370476145</v>
      </c>
      <c r="E192">
        <f t="shared" si="22"/>
        <v>413.18362321416026</v>
      </c>
      <c r="F192">
        <f t="shared" si="17"/>
        <v>18.140633031263178</v>
      </c>
    </row>
    <row r="193" spans="1:6" ht="12.75">
      <c r="A193">
        <f t="shared" si="18"/>
        <v>187</v>
      </c>
      <c r="B193">
        <f t="shared" si="19"/>
        <v>0</v>
      </c>
      <c r="C193">
        <f t="shared" si="20"/>
        <v>0.5164041434050559</v>
      </c>
      <c r="D193">
        <f t="shared" si="21"/>
        <v>3.8706620628832717</v>
      </c>
      <c r="E193">
        <f t="shared" si="22"/>
        <v>417.05428527704356</v>
      </c>
      <c r="F193">
        <f t="shared" si="17"/>
        <v>17.363275357167936</v>
      </c>
    </row>
    <row r="194" spans="1:6" ht="12.75">
      <c r="A194">
        <f t="shared" si="18"/>
        <v>188</v>
      </c>
      <c r="B194">
        <f t="shared" si="19"/>
        <v>0</v>
      </c>
      <c r="C194">
        <f t="shared" si="20"/>
        <v>0.5321069647912245</v>
      </c>
      <c r="D194">
        <f t="shared" si="21"/>
        <v>3.853214483565306</v>
      </c>
      <c r="E194">
        <f t="shared" si="22"/>
        <v>420.90749976060886</v>
      </c>
      <c r="F194">
        <f t="shared" si="17"/>
        <v>16.589142944591288</v>
      </c>
    </row>
    <row r="195" spans="1:6" ht="12.75">
      <c r="A195">
        <f t="shared" si="18"/>
        <v>189</v>
      </c>
      <c r="B195">
        <f t="shared" si="19"/>
        <v>0</v>
      </c>
      <c r="C195">
        <f t="shared" si="20"/>
        <v>0.5491303331497798</v>
      </c>
      <c r="D195">
        <f t="shared" si="21"/>
        <v>3.834299629833578</v>
      </c>
      <c r="E195">
        <f t="shared" si="22"/>
        <v>424.74179939044245</v>
      </c>
      <c r="F195">
        <f t="shared" si="17"/>
        <v>15.818500047878217</v>
      </c>
    </row>
    <row r="196" spans="1:6" ht="12.75">
      <c r="A196">
        <f t="shared" si="18"/>
        <v>190</v>
      </c>
      <c r="B196">
        <f t="shared" si="19"/>
        <v>0</v>
      </c>
      <c r="C196">
        <f t="shared" si="20"/>
        <v>0.5676254519842819</v>
      </c>
      <c r="D196">
        <f t="shared" si="21"/>
        <v>3.8137494977952424</v>
      </c>
      <c r="E196">
        <f t="shared" si="22"/>
        <v>428.5555488882377</v>
      </c>
      <c r="F196">
        <f t="shared" si="17"/>
        <v>15.051640121911504</v>
      </c>
    </row>
    <row r="197" spans="1:6" ht="12.75">
      <c r="A197">
        <f t="shared" si="18"/>
        <v>191</v>
      </c>
      <c r="B197">
        <f t="shared" si="19"/>
        <v>0</v>
      </c>
      <c r="C197">
        <f t="shared" si="20"/>
        <v>0.5877670249086061</v>
      </c>
      <c r="D197">
        <f t="shared" si="21"/>
        <v>3.791369972323771</v>
      </c>
      <c r="E197">
        <f t="shared" si="22"/>
        <v>432.34691886056146</v>
      </c>
      <c r="F197">
        <f t="shared" si="17"/>
        <v>14.28889022235245</v>
      </c>
    </row>
    <row r="198" spans="1:6" ht="12.75">
      <c r="A198">
        <f t="shared" si="18"/>
        <v>192</v>
      </c>
      <c r="B198">
        <f t="shared" si="19"/>
        <v>0</v>
      </c>
      <c r="C198">
        <f t="shared" si="20"/>
        <v>0.6097577803982163</v>
      </c>
      <c r="D198">
        <f t="shared" si="21"/>
        <v>3.7669357995575377</v>
      </c>
      <c r="E198">
        <f t="shared" si="22"/>
        <v>436.113854660119</v>
      </c>
      <c r="F198">
        <f t="shared" si="17"/>
        <v>13.530616227887705</v>
      </c>
    </row>
    <row r="199" spans="1:6" ht="12.75">
      <c r="A199">
        <f t="shared" si="18"/>
        <v>193</v>
      </c>
      <c r="B199">
        <f t="shared" si="19"/>
        <v>0</v>
      </c>
      <c r="C199">
        <f t="shared" si="20"/>
        <v>0.6338340342042998</v>
      </c>
      <c r="D199">
        <f t="shared" si="21"/>
        <v>3.740184406439667</v>
      </c>
      <c r="E199">
        <f t="shared" si="22"/>
        <v>439.85403906655864</v>
      </c>
      <c r="F199">
        <f t="shared" si="17"/>
        <v>12.777229067976194</v>
      </c>
    </row>
    <row r="200" spans="1:6" ht="12.75">
      <c r="A200">
        <f t="shared" si="18"/>
        <v>194</v>
      </c>
      <c r="B200">
        <f t="shared" si="19"/>
        <v>0</v>
      </c>
      <c r="C200">
        <f t="shared" si="20"/>
        <v>0.6602725616202165</v>
      </c>
      <c r="D200">
        <f t="shared" si="21"/>
        <v>3.7108082648664267</v>
      </c>
      <c r="E200">
        <f t="shared" si="22"/>
        <v>443.5648473314251</v>
      </c>
      <c r="F200">
        <f t="shared" si="17"/>
        <v>12.029192186688263</v>
      </c>
    </row>
    <row r="201" spans="1:6" ht="12.75">
      <c r="A201">
        <f t="shared" si="18"/>
        <v>195</v>
      </c>
      <c r="B201">
        <f t="shared" si="19"/>
        <v>0</v>
      </c>
      <c r="C201">
        <f t="shared" si="20"/>
        <v>0.6893991300252637</v>
      </c>
      <c r="D201">
        <f t="shared" si="21"/>
        <v>3.678445411083041</v>
      </c>
      <c r="E201">
        <f t="shared" si="22"/>
        <v>447.2432927425081</v>
      </c>
      <c r="F201">
        <f aca="true" t="shared" si="23" ref="F201:F264">MT_DEST-F_DEST*E200</f>
        <v>11.287030533714983</v>
      </c>
    </row>
    <row r="202" spans="1:6" ht="12.75">
      <c r="A202">
        <f t="shared" si="18"/>
        <v>196</v>
      </c>
      <c r="B202">
        <f t="shared" si="19"/>
        <v>0</v>
      </c>
      <c r="C202">
        <f t="shared" si="20"/>
        <v>0.7215991433721792</v>
      </c>
      <c r="D202">
        <f t="shared" si="21"/>
        <v>3.6426676184753566</v>
      </c>
      <c r="E202">
        <f t="shared" si="22"/>
        <v>450.88596036098346</v>
      </c>
      <c r="F202">
        <f t="shared" si="23"/>
        <v>10.551341451498374</v>
      </c>
    </row>
    <row r="203" spans="1:6" ht="12.75">
      <c r="A203">
        <f t="shared" si="18"/>
        <v>197</v>
      </c>
      <c r="B203">
        <f t="shared" si="19"/>
        <v>0</v>
      </c>
      <c r="C203">
        <f t="shared" si="20"/>
        <v>0.7573309802982906</v>
      </c>
      <c r="D203">
        <f t="shared" si="21"/>
        <v>3.6029655774463443</v>
      </c>
      <c r="E203">
        <f t="shared" si="22"/>
        <v>454.4889259384298</v>
      </c>
      <c r="F203">
        <f t="shared" si="23"/>
        <v>9.822807927803296</v>
      </c>
    </row>
    <row r="204" spans="1:6" ht="12.75">
      <c r="A204">
        <f t="shared" si="18"/>
        <v>198</v>
      </c>
      <c r="B204">
        <f t="shared" si="19"/>
        <v>0</v>
      </c>
      <c r="C204">
        <f t="shared" si="20"/>
        <v>0.7971427720939919</v>
      </c>
      <c r="D204">
        <f t="shared" si="21"/>
        <v>3.558730253228898</v>
      </c>
      <c r="E204">
        <f t="shared" si="22"/>
        <v>458.0476561916587</v>
      </c>
      <c r="F204">
        <f t="shared" si="23"/>
        <v>9.102214812314031</v>
      </c>
    </row>
    <row r="205" spans="1:6" ht="12.75">
      <c r="A205">
        <f t="shared" si="18"/>
        <v>199</v>
      </c>
      <c r="B205">
        <f t="shared" si="19"/>
        <v>0</v>
      </c>
      <c r="C205">
        <f t="shared" si="20"/>
        <v>0.8416935695975017</v>
      </c>
      <c r="D205">
        <f t="shared" si="21"/>
        <v>3.509229367113887</v>
      </c>
      <c r="E205">
        <f t="shared" si="22"/>
        <v>461.5568855587726</v>
      </c>
      <c r="F205">
        <f t="shared" si="23"/>
        <v>8.39046876166826</v>
      </c>
    </row>
    <row r="206" spans="1:6" ht="12.75">
      <c r="A206">
        <f t="shared" si="18"/>
        <v>200</v>
      </c>
      <c r="B206">
        <f t="shared" si="19"/>
        <v>0</v>
      </c>
      <c r="C206">
        <f t="shared" si="20"/>
        <v>0.8917800860999596</v>
      </c>
      <c r="D206">
        <f t="shared" si="21"/>
        <v>3.4535776821111566</v>
      </c>
      <c r="E206">
        <f t="shared" si="22"/>
        <v>465.0104632408837</v>
      </c>
      <c r="F206">
        <f t="shared" si="23"/>
        <v>7.688622888245476</v>
      </c>
    </row>
    <row r="207" spans="1:6" ht="12.75">
      <c r="A207">
        <f t="shared" si="18"/>
        <v>201</v>
      </c>
      <c r="B207">
        <f t="shared" si="19"/>
        <v>0</v>
      </c>
      <c r="C207">
        <f t="shared" si="20"/>
        <v>0.9483704558824644</v>
      </c>
      <c r="D207">
        <f t="shared" si="21"/>
        <v>3.390699493463929</v>
      </c>
      <c r="E207">
        <f t="shared" si="22"/>
        <v>468.4011627343477</v>
      </c>
      <c r="F207">
        <f t="shared" si="23"/>
        <v>6.997907351823244</v>
      </c>
    </row>
    <row r="208" spans="1:6" ht="12.75">
      <c r="A208">
        <f t="shared" si="18"/>
        <v>202</v>
      </c>
      <c r="B208">
        <f t="shared" si="19"/>
        <v>0</v>
      </c>
      <c r="C208">
        <f t="shared" si="20"/>
        <v>1.0126466538682566</v>
      </c>
      <c r="D208">
        <f t="shared" si="21"/>
        <v>3.3192814957019383</v>
      </c>
      <c r="E208">
        <f t="shared" si="22"/>
        <v>471.7204442300496</v>
      </c>
      <c r="F208">
        <f t="shared" si="23"/>
        <v>6.319767453130453</v>
      </c>
    </row>
    <row r="209" spans="1:6" ht="12.75">
      <c r="A209">
        <f t="shared" si="18"/>
        <v>203</v>
      </c>
      <c r="B209">
        <f t="shared" si="19"/>
        <v>0</v>
      </c>
      <c r="C209">
        <f t="shared" si="20"/>
        <v>1.0860572311200736</v>
      </c>
      <c r="D209">
        <f t="shared" si="21"/>
        <v>3.237714187644363</v>
      </c>
      <c r="E209">
        <f t="shared" si="22"/>
        <v>474.958158417694</v>
      </c>
      <c r="F209">
        <f t="shared" si="23"/>
        <v>5.6559111539900755</v>
      </c>
    </row>
    <row r="210" spans="1:6" ht="12.75">
      <c r="A210">
        <f t="shared" si="18"/>
        <v>204</v>
      </c>
      <c r="B210">
        <f t="shared" si="19"/>
        <v>0</v>
      </c>
      <c r="C210">
        <f t="shared" si="20"/>
        <v>1.1703814956198657</v>
      </c>
      <c r="D210">
        <f t="shared" si="21"/>
        <v>3.144020560422372</v>
      </c>
      <c r="E210">
        <f t="shared" si="22"/>
        <v>478.10217897811634</v>
      </c>
      <c r="F210">
        <f t="shared" si="23"/>
        <v>5.008368316461201</v>
      </c>
    </row>
    <row r="211" spans="1:6" ht="12.75">
      <c r="A211">
        <f t="shared" si="18"/>
        <v>205</v>
      </c>
      <c r="B211">
        <f t="shared" si="19"/>
        <v>0</v>
      </c>
      <c r="C211">
        <f t="shared" si="20"/>
        <v>1.2678044816895089</v>
      </c>
      <c r="D211">
        <f t="shared" si="21"/>
        <v>3.0357727981227685</v>
      </c>
      <c r="E211">
        <f t="shared" si="22"/>
        <v>481.1379517762391</v>
      </c>
      <c r="F211">
        <f t="shared" si="23"/>
        <v>4.37956420437672</v>
      </c>
    </row>
    <row r="212" spans="1:6" ht="12.75">
      <c r="A212">
        <f t="shared" si="18"/>
        <v>206</v>
      </c>
      <c r="B212">
        <f t="shared" si="19"/>
        <v>0</v>
      </c>
      <c r="C212">
        <f t="shared" si="20"/>
        <v>1.3809974971505408</v>
      </c>
      <c r="D212">
        <f t="shared" si="21"/>
        <v>2.910002780943843</v>
      </c>
      <c r="E212">
        <f t="shared" si="22"/>
        <v>484.04795455718295</v>
      </c>
      <c r="F212">
        <f t="shared" si="23"/>
        <v>3.772409644752173</v>
      </c>
    </row>
    <row r="213" spans="1:6" ht="12.75">
      <c r="A213">
        <f t="shared" si="18"/>
        <v>207</v>
      </c>
      <c r="B213">
        <f t="shared" si="19"/>
        <v>0</v>
      </c>
      <c r="C213">
        <f t="shared" si="20"/>
        <v>1.5131886944361876</v>
      </c>
      <c r="D213">
        <f t="shared" si="21"/>
        <v>2.7631236728486805</v>
      </c>
      <c r="E213">
        <f t="shared" si="22"/>
        <v>486.8110782300316</v>
      </c>
      <c r="F213">
        <f t="shared" si="23"/>
        <v>3.190409088563399</v>
      </c>
    </row>
    <row r="214" spans="1:6" ht="12.75">
      <c r="A214">
        <f t="shared" si="18"/>
        <v>208</v>
      </c>
      <c r="B214">
        <f t="shared" si="19"/>
        <v>0</v>
      </c>
      <c r="C214">
        <f t="shared" si="20"/>
        <v>1.6681862177992697</v>
      </c>
      <c r="D214">
        <f t="shared" si="21"/>
        <v>2.590904202445256</v>
      </c>
      <c r="E214">
        <f t="shared" si="22"/>
        <v>489.40198243247687</v>
      </c>
      <c r="F214">
        <f t="shared" si="23"/>
        <v>2.6377843539936663</v>
      </c>
    </row>
    <row r="215" spans="1:6" ht="12.75">
      <c r="A215">
        <f t="shared" si="18"/>
        <v>209</v>
      </c>
      <c r="B215">
        <f t="shared" si="19"/>
        <v>0</v>
      </c>
      <c r="C215">
        <f t="shared" si="20"/>
        <v>1.8502729498125592</v>
      </c>
      <c r="D215">
        <f t="shared" si="21"/>
        <v>2.3885856113193777</v>
      </c>
      <c r="E215">
        <f t="shared" si="22"/>
        <v>491.79056804379627</v>
      </c>
      <c r="F215">
        <f t="shared" si="23"/>
        <v>2.1196035135046145</v>
      </c>
    </row>
    <row r="216" spans="1:6" ht="12.75">
      <c r="A216">
        <f t="shared" si="18"/>
        <v>210</v>
      </c>
      <c r="B216">
        <f t="shared" si="19"/>
        <v>0</v>
      </c>
      <c r="C216">
        <f t="shared" si="20"/>
        <v>2.0638121274676333</v>
      </c>
      <c r="D216">
        <f t="shared" si="21"/>
        <v>2.151319858369296</v>
      </c>
      <c r="E216">
        <f t="shared" si="22"/>
        <v>493.94188790216555</v>
      </c>
      <c r="F216">
        <f t="shared" si="23"/>
        <v>1.641886391240746</v>
      </c>
    </row>
    <row r="217" spans="1:6" ht="12.75">
      <c r="A217">
        <f t="shared" si="18"/>
        <v>211</v>
      </c>
      <c r="B217">
        <f t="shared" si="19"/>
        <v>0</v>
      </c>
      <c r="C217">
        <f t="shared" si="20"/>
        <v>2.312276639680846</v>
      </c>
      <c r="D217">
        <f t="shared" si="21"/>
        <v>1.8752481781323933</v>
      </c>
      <c r="E217">
        <f t="shared" si="22"/>
        <v>495.8171360802979</v>
      </c>
      <c r="F217">
        <f t="shared" si="23"/>
        <v>1.2116224195668792</v>
      </c>
    </row>
    <row r="218" spans="1:6" ht="12.75">
      <c r="A218">
        <f t="shared" si="18"/>
        <v>212</v>
      </c>
      <c r="B218">
        <f t="shared" si="19"/>
        <v>0</v>
      </c>
      <c r="C218">
        <f t="shared" si="20"/>
        <v>2.5962750009927436</v>
      </c>
      <c r="D218">
        <f t="shared" si="21"/>
        <v>1.5596944433413957</v>
      </c>
      <c r="E218">
        <f t="shared" si="22"/>
        <v>497.37683052363934</v>
      </c>
      <c r="F218">
        <f t="shared" si="23"/>
        <v>0.8365727839404116</v>
      </c>
    </row>
    <row r="219" spans="1:6" ht="12.75">
      <c r="A219">
        <f t="shared" si="18"/>
        <v>213</v>
      </c>
      <c r="B219">
        <f t="shared" si="19"/>
        <v>0</v>
      </c>
      <c r="C219">
        <f t="shared" si="20"/>
        <v>2.9101857150291037</v>
      </c>
      <c r="D219">
        <f t="shared" si="21"/>
        <v>1.2109047610787735</v>
      </c>
      <c r="E219">
        <f t="shared" si="22"/>
        <v>498.5877352847181</v>
      </c>
      <c r="F219">
        <f t="shared" si="23"/>
        <v>0.5246338952721317</v>
      </c>
    </row>
    <row r="220" spans="1:6" ht="12.75">
      <c r="A220">
        <f t="shared" si="18"/>
        <v>214</v>
      </c>
      <c r="B220">
        <f t="shared" si="19"/>
        <v>0</v>
      </c>
      <c r="C220">
        <f t="shared" si="20"/>
        <v>3.2377694270363526</v>
      </c>
      <c r="D220">
        <f t="shared" si="21"/>
        <v>0.8469228588484973</v>
      </c>
      <c r="E220">
        <f t="shared" si="22"/>
        <v>499.4346581435666</v>
      </c>
      <c r="F220">
        <f t="shared" si="23"/>
        <v>0.28245294305637003</v>
      </c>
    </row>
    <row r="221" spans="1:6" ht="12.75">
      <c r="A221">
        <f t="shared" si="18"/>
        <v>215</v>
      </c>
      <c r="B221">
        <f t="shared" si="19"/>
        <v>0</v>
      </c>
      <c r="C221">
        <f t="shared" si="20"/>
        <v>3.5493714142756767</v>
      </c>
      <c r="D221">
        <f t="shared" si="21"/>
        <v>0.5006984285825813</v>
      </c>
      <c r="E221">
        <f t="shared" si="22"/>
        <v>499.9353565721492</v>
      </c>
      <c r="F221">
        <f t="shared" si="23"/>
        <v>0.11306837128667269</v>
      </c>
    </row>
    <row r="222" spans="1:6" ht="12.75">
      <c r="A222">
        <f t="shared" si="18"/>
        <v>216</v>
      </c>
      <c r="B222">
        <f t="shared" si="19"/>
        <v>0</v>
      </c>
      <c r="C222">
        <f t="shared" si="20"/>
        <v>3.806354787647503</v>
      </c>
      <c r="D222">
        <f t="shared" si="21"/>
        <v>0.2151613470583298</v>
      </c>
      <c r="E222">
        <f t="shared" si="22"/>
        <v>500.1505179192075</v>
      </c>
      <c r="F222">
        <f t="shared" si="23"/>
        <v>0.01292868557015936</v>
      </c>
    </row>
    <row r="223" spans="1:6" ht="12.75">
      <c r="A223">
        <f t="shared" si="18"/>
        <v>217</v>
      </c>
      <c r="B223">
        <f t="shared" si="19"/>
        <v>0</v>
      </c>
      <c r="C223">
        <f t="shared" si="20"/>
        <v>3.9768560502940122</v>
      </c>
      <c r="D223">
        <f t="shared" si="21"/>
        <v>0.02571549967331949</v>
      </c>
      <c r="E223">
        <f t="shared" si="22"/>
        <v>500.1762334188808</v>
      </c>
      <c r="F223">
        <f t="shared" si="23"/>
        <v>-0.030103583841508907</v>
      </c>
    </row>
    <row r="224" spans="1:6" ht="12.75">
      <c r="A224">
        <f t="shared" si="18"/>
        <v>218</v>
      </c>
      <c r="B224">
        <f t="shared" si="19"/>
        <v>0</v>
      </c>
      <c r="C224">
        <f t="shared" si="20"/>
        <v>4.054950201310709</v>
      </c>
      <c r="D224">
        <f t="shared" si="21"/>
        <v>-0.06105577923412168</v>
      </c>
      <c r="E224">
        <f t="shared" si="22"/>
        <v>500.11517763964673</v>
      </c>
      <c r="F224">
        <f t="shared" si="23"/>
        <v>-0.035246683776165355</v>
      </c>
    </row>
    <row r="225" spans="1:6" ht="12.75">
      <c r="A225">
        <f t="shared" si="18"/>
        <v>219</v>
      </c>
      <c r="B225">
        <f t="shared" si="19"/>
        <v>0</v>
      </c>
      <c r="C225">
        <f t="shared" si="20"/>
        <v>4.064481624603199</v>
      </c>
      <c r="D225">
        <f t="shared" si="21"/>
        <v>-0.0716462495591103</v>
      </c>
      <c r="E225">
        <f t="shared" si="22"/>
        <v>500.0435313900876</v>
      </c>
      <c r="F225">
        <f t="shared" si="23"/>
        <v>-0.02303552792935193</v>
      </c>
    </row>
    <row r="226" spans="1:6" ht="12.75">
      <c r="A226">
        <f t="shared" si="18"/>
        <v>220</v>
      </c>
      <c r="B226">
        <f t="shared" si="19"/>
        <v>0</v>
      </c>
      <c r="C226">
        <f t="shared" si="20"/>
        <v>4.04190195318155</v>
      </c>
      <c r="D226">
        <f t="shared" si="21"/>
        <v>-0.04655772575727744</v>
      </c>
      <c r="E226">
        <f t="shared" si="22"/>
        <v>499.9969736643303</v>
      </c>
      <c r="F226">
        <f t="shared" si="23"/>
        <v>-0.008706278017527325</v>
      </c>
    </row>
    <row r="227" spans="1:6" ht="12.75">
      <c r="A227">
        <f t="shared" si="18"/>
        <v>221</v>
      </c>
      <c r="B227">
        <f t="shared" si="19"/>
        <v>0</v>
      </c>
      <c r="C227">
        <f t="shared" si="20"/>
        <v>4.015732843735446</v>
      </c>
      <c r="D227">
        <f t="shared" si="21"/>
        <v>-0.017480937483828493</v>
      </c>
      <c r="E227">
        <f t="shared" si="22"/>
        <v>499.9794927268465</v>
      </c>
      <c r="F227">
        <f t="shared" si="23"/>
        <v>0.0006052671339347171</v>
      </c>
    </row>
    <row r="228" spans="1:6" ht="12.75">
      <c r="A228">
        <f t="shared" si="18"/>
        <v>222</v>
      </c>
      <c r="B228">
        <f t="shared" si="19"/>
        <v>0</v>
      </c>
      <c r="C228">
        <f t="shared" si="20"/>
        <v>3.998910860480473</v>
      </c>
      <c r="D228">
        <f t="shared" si="21"/>
        <v>0.0012101550216967406</v>
      </c>
      <c r="E228">
        <f t="shared" si="22"/>
        <v>499.9807028818682</v>
      </c>
      <c r="F228">
        <f t="shared" si="23"/>
        <v>0.0041014546306996635</v>
      </c>
    </row>
    <row r="229" spans="1:6" ht="12.75">
      <c r="A229">
        <f t="shared" si="18"/>
        <v>223</v>
      </c>
      <c r="B229">
        <f t="shared" si="19"/>
        <v>0</v>
      </c>
      <c r="C229">
        <f t="shared" si="20"/>
        <v>3.992631266203678</v>
      </c>
      <c r="D229">
        <f t="shared" si="21"/>
        <v>0.008187481995913265</v>
      </c>
      <c r="E229">
        <f t="shared" si="22"/>
        <v>499.9888903638641</v>
      </c>
      <c r="F229">
        <f t="shared" si="23"/>
        <v>0.0038594236263520543</v>
      </c>
    </row>
    <row r="230" spans="1:6" ht="12.75">
      <c r="A230">
        <f t="shared" si="18"/>
        <v>224</v>
      </c>
      <c r="B230">
        <f t="shared" si="19"/>
        <v>0</v>
      </c>
      <c r="C230">
        <f t="shared" si="20"/>
        <v>3.99306523544878</v>
      </c>
      <c r="D230">
        <f t="shared" si="21"/>
        <v>0.007705293945799751</v>
      </c>
      <c r="E230">
        <f t="shared" si="22"/>
        <v>499.99659565780985</v>
      </c>
      <c r="F230">
        <f t="shared" si="23"/>
        <v>0.0022219272271826185</v>
      </c>
    </row>
    <row r="231" spans="1:6" ht="12.75">
      <c r="A231">
        <f t="shared" si="18"/>
        <v>225</v>
      </c>
      <c r="B231">
        <f t="shared" si="19"/>
        <v>0</v>
      </c>
      <c r="C231">
        <f t="shared" si="20"/>
        <v>3.996004553111495</v>
      </c>
      <c r="D231">
        <f t="shared" si="21"/>
        <v>0.004439385431672021</v>
      </c>
      <c r="E231">
        <f t="shared" si="22"/>
        <v>500.00103504324153</v>
      </c>
      <c r="F231">
        <f t="shared" si="23"/>
        <v>0.0006808684380246177</v>
      </c>
    </row>
    <row r="232" spans="1:6" ht="12.75">
      <c r="A232">
        <f t="shared" si="18"/>
        <v>226</v>
      </c>
      <c r="B232">
        <f t="shared" si="19"/>
        <v>0</v>
      </c>
      <c r="C232">
        <f t="shared" si="20"/>
        <v>3.998774809662355</v>
      </c>
      <c r="D232">
        <f t="shared" si="21"/>
        <v>0.0013613225973831723</v>
      </c>
      <c r="E232">
        <f t="shared" si="22"/>
        <v>500.00239636583893</v>
      </c>
      <c r="F232">
        <f t="shared" si="23"/>
        <v>-0.00020700864831724175</v>
      </c>
    </row>
    <row r="233" spans="1:6" ht="12.75">
      <c r="A233">
        <f t="shared" si="18"/>
        <v>227</v>
      </c>
      <c r="B233">
        <f t="shared" si="19"/>
        <v>0</v>
      </c>
      <c r="C233">
        <f t="shared" si="20"/>
        <v>4.000372652066974</v>
      </c>
      <c r="D233">
        <f t="shared" si="21"/>
        <v>-0.00041405785219349574</v>
      </c>
      <c r="E233">
        <f t="shared" si="22"/>
        <v>500.00198230798674</v>
      </c>
      <c r="F233">
        <f t="shared" si="23"/>
        <v>-0.0004792731677980555</v>
      </c>
    </row>
    <row r="234" spans="1:6" ht="12.75">
      <c r="A234">
        <f t="shared" si="18"/>
        <v>228</v>
      </c>
      <c r="B234">
        <f t="shared" si="19"/>
        <v>0</v>
      </c>
      <c r="C234">
        <f t="shared" si="20"/>
        <v>4.000862881223133</v>
      </c>
      <c r="D234">
        <f t="shared" si="21"/>
        <v>-0.0009587569145926417</v>
      </c>
      <c r="E234">
        <f t="shared" si="22"/>
        <v>500.00102355107214</v>
      </c>
      <c r="F234">
        <f t="shared" si="23"/>
        <v>-0.00039646159734729736</v>
      </c>
    </row>
    <row r="235" spans="1:6" ht="12.75">
      <c r="A235">
        <f t="shared" si="18"/>
        <v>229</v>
      </c>
      <c r="B235">
        <f t="shared" si="19"/>
        <v>0</v>
      </c>
      <c r="C235">
        <f t="shared" si="20"/>
        <v>4.0007137596765965</v>
      </c>
      <c r="D235">
        <f t="shared" si="21"/>
        <v>-0.0007930663073297623</v>
      </c>
      <c r="E235">
        <f t="shared" si="22"/>
        <v>500.0002304847648</v>
      </c>
      <c r="F235">
        <f t="shared" si="23"/>
        <v>-0.00020471021443313475</v>
      </c>
    </row>
    <row r="236" spans="1:6" ht="12.75">
      <c r="A236">
        <f t="shared" si="18"/>
        <v>230</v>
      </c>
      <c r="B236">
        <f t="shared" si="19"/>
        <v>0</v>
      </c>
      <c r="C236">
        <f t="shared" si="20"/>
        <v>4.0003685125030755</v>
      </c>
      <c r="D236">
        <f t="shared" si="21"/>
        <v>-0.00040945833675076233</v>
      </c>
      <c r="E236">
        <f t="shared" si="22"/>
        <v>499.99982102642804</v>
      </c>
      <c r="F236">
        <f t="shared" si="23"/>
        <v>-4.6096952971197425E-05</v>
      </c>
    </row>
    <row r="237" spans="1:6" ht="12.75">
      <c r="A237">
        <f t="shared" si="18"/>
        <v>231</v>
      </c>
      <c r="B237">
        <f t="shared" si="19"/>
        <v>0</v>
      </c>
      <c r="C237">
        <f t="shared" si="20"/>
        <v>4.000082976206874</v>
      </c>
      <c r="D237">
        <f t="shared" si="21"/>
        <v>-9.219578541631797E-05</v>
      </c>
      <c r="E237">
        <f t="shared" si="22"/>
        <v>499.9997288306426</v>
      </c>
      <c r="F237">
        <f t="shared" si="23"/>
        <v>3.579471439252302E-05</v>
      </c>
    </row>
    <row r="238" spans="1:6" ht="12.75">
      <c r="A238">
        <f t="shared" si="18"/>
        <v>232</v>
      </c>
      <c r="B238">
        <f t="shared" si="19"/>
        <v>0</v>
      </c>
      <c r="C238">
        <f t="shared" si="20"/>
        <v>3.9999355705868402</v>
      </c>
      <c r="D238">
        <f t="shared" si="21"/>
        <v>7.158823684373135E-05</v>
      </c>
      <c r="E238">
        <f t="shared" si="22"/>
        <v>499.99980041887943</v>
      </c>
      <c r="F238">
        <f t="shared" si="23"/>
        <v>5.4233871480846574E-05</v>
      </c>
    </row>
    <row r="239" spans="1:6" ht="12.75">
      <c r="A239">
        <f t="shared" si="18"/>
        <v>233</v>
      </c>
      <c r="B239">
        <f t="shared" si="19"/>
        <v>0</v>
      </c>
      <c r="C239">
        <f t="shared" si="20"/>
        <v>3.999902381452704</v>
      </c>
      <c r="D239">
        <f t="shared" si="21"/>
        <v>0.00010846505255064831</v>
      </c>
      <c r="E239">
        <f t="shared" si="22"/>
        <v>499.999908883932</v>
      </c>
      <c r="F239">
        <f t="shared" si="23"/>
        <v>3.9916224110925214E-05</v>
      </c>
    </row>
    <row r="240" spans="1:6" ht="12.75">
      <c r="A240">
        <f t="shared" si="18"/>
        <v>234</v>
      </c>
      <c r="B240">
        <f t="shared" si="19"/>
        <v>0</v>
      </c>
      <c r="C240">
        <f t="shared" si="20"/>
        <v>3.9999281521002468</v>
      </c>
      <c r="D240">
        <f t="shared" si="21"/>
        <v>7.983099972563996E-05</v>
      </c>
      <c r="E240">
        <f t="shared" si="22"/>
        <v>499.9999887149317</v>
      </c>
      <c r="F240">
        <f t="shared" si="23"/>
        <v>1.822321360123169E-05</v>
      </c>
    </row>
    <row r="241" spans="1:6" ht="12.75">
      <c r="A241">
        <f t="shared" si="18"/>
        <v>235</v>
      </c>
      <c r="B241">
        <f t="shared" si="19"/>
        <v>0</v>
      </c>
      <c r="C241">
        <f t="shared" si="20"/>
        <v>3.9999671984852454</v>
      </c>
      <c r="D241">
        <f t="shared" si="21"/>
        <v>3.6446127505364383E-05</v>
      </c>
      <c r="E241">
        <f t="shared" si="22"/>
        <v>500.0000251610592</v>
      </c>
      <c r="F241">
        <f t="shared" si="23"/>
        <v>2.2570136479771463E-06</v>
      </c>
    </row>
    <row r="242" spans="1:6" ht="12.75">
      <c r="A242">
        <f t="shared" si="18"/>
        <v>236</v>
      </c>
      <c r="B242">
        <f t="shared" si="19"/>
        <v>0</v>
      </c>
      <c r="C242">
        <f t="shared" si="20"/>
        <v>3.999995937379355</v>
      </c>
      <c r="D242">
        <f t="shared" si="21"/>
        <v>4.514022938414358E-06</v>
      </c>
      <c r="E242">
        <f t="shared" si="22"/>
        <v>500.00002967508215</v>
      </c>
      <c r="F242">
        <f t="shared" si="23"/>
        <v>-5.032211845446E-06</v>
      </c>
    </row>
    <row r="243" spans="1:6" ht="12.75">
      <c r="A243">
        <f aca="true" t="shared" si="24" ref="A243:A306">A242+DT_DEST</f>
        <v>237</v>
      </c>
      <c r="B243">
        <f aca="true" t="shared" si="25" ref="B243:B306">IF(AND(A243/TO_DEST&gt;100,A243/TO_DEST&lt;150),1,0)</f>
        <v>0</v>
      </c>
      <c r="C243">
        <f aca="true" t="shared" si="26" ref="C243:C306">I_DEST/(1+KO_DEST*F242*E242)</f>
        <v>4.000009058002371</v>
      </c>
      <c r="D243">
        <f aca="true" t="shared" si="27" ref="D243:D306">K1_DEST*C243*F242*E242-B243*K3_DEST*E242*D_DEST</f>
        <v>-1.0064447079111968E-05</v>
      </c>
      <c r="E243">
        <f aca="true" t="shared" si="28" ref="E243:E306">E242+D243*DT_DEST</f>
        <v>500.0000196106351</v>
      </c>
      <c r="F243">
        <f t="shared" si="23"/>
        <v>-5.935016432090379E-06</v>
      </c>
    </row>
    <row r="244" spans="1:6" ht="12.75">
      <c r="A244">
        <f t="shared" si="24"/>
        <v>238</v>
      </c>
      <c r="B244">
        <f t="shared" si="25"/>
        <v>0</v>
      </c>
      <c r="C244">
        <f t="shared" si="26"/>
        <v>4.0000106830585285</v>
      </c>
      <c r="D244">
        <f t="shared" si="27"/>
        <v>-1.1870065031803722E-05</v>
      </c>
      <c r="E244">
        <f t="shared" si="28"/>
        <v>500.0000077405701</v>
      </c>
      <c r="F244">
        <f t="shared" si="23"/>
        <v>-3.9221270213829484E-06</v>
      </c>
    </row>
    <row r="245" spans="1:6" ht="12.75">
      <c r="A245">
        <f t="shared" si="24"/>
        <v>239</v>
      </c>
      <c r="B245">
        <f t="shared" si="25"/>
        <v>0</v>
      </c>
      <c r="C245">
        <f t="shared" si="26"/>
        <v>4.0000070598412085</v>
      </c>
      <c r="D245">
        <f t="shared" si="27"/>
        <v>-7.844268009001092E-06</v>
      </c>
      <c r="E245">
        <f t="shared" si="28"/>
        <v>499.9999998963021</v>
      </c>
      <c r="F245">
        <f t="shared" si="23"/>
        <v>-1.5481140280826367E-06</v>
      </c>
    </row>
    <row r="246" spans="1:6" ht="12.75">
      <c r="A246">
        <f t="shared" si="24"/>
        <v>240</v>
      </c>
      <c r="B246">
        <f t="shared" si="25"/>
        <v>0</v>
      </c>
      <c r="C246">
        <f t="shared" si="26"/>
        <v>4.000002786607191</v>
      </c>
      <c r="D246">
        <f t="shared" si="27"/>
        <v>-3.09623021251597E-06</v>
      </c>
      <c r="E246">
        <f t="shared" si="28"/>
        <v>499.99999680007187</v>
      </c>
      <c r="F246">
        <f t="shared" si="23"/>
        <v>2.0739577166750678E-08</v>
      </c>
    </row>
    <row r="247" spans="1:6" ht="12.75">
      <c r="A247">
        <f t="shared" si="24"/>
        <v>241</v>
      </c>
      <c r="B247">
        <f t="shared" si="25"/>
        <v>0</v>
      </c>
      <c r="C247">
        <f t="shared" si="26"/>
        <v>3.999999962668762</v>
      </c>
      <c r="D247">
        <f t="shared" si="27"/>
        <v>4.147915368092369E-08</v>
      </c>
      <c r="E247">
        <f t="shared" si="28"/>
        <v>499.999996841551</v>
      </c>
      <c r="F247">
        <f t="shared" si="23"/>
        <v>6.399856147254468E-07</v>
      </c>
    </row>
    <row r="248" spans="1:6" ht="12.75">
      <c r="A248">
        <f t="shared" si="24"/>
        <v>242</v>
      </c>
      <c r="B248">
        <f t="shared" si="25"/>
        <v>0</v>
      </c>
      <c r="C248">
        <f t="shared" si="26"/>
        <v>3.9999988480262325</v>
      </c>
      <c r="D248">
        <f t="shared" si="27"/>
        <v>1.2799708527421285E-06</v>
      </c>
      <c r="E248">
        <f t="shared" si="28"/>
        <v>499.99999812152186</v>
      </c>
      <c r="F248">
        <f t="shared" si="23"/>
        <v>6.316897867009175E-07</v>
      </c>
    </row>
    <row r="249" spans="1:6" ht="12.75">
      <c r="A249">
        <f t="shared" si="24"/>
        <v>243</v>
      </c>
      <c r="B249">
        <f t="shared" si="25"/>
        <v>0</v>
      </c>
      <c r="C249">
        <f t="shared" si="26"/>
        <v>3.9999988629587113</v>
      </c>
      <c r="D249">
        <f t="shared" si="27"/>
        <v>1.26337920952669E-06</v>
      </c>
      <c r="E249">
        <f t="shared" si="28"/>
        <v>499.99999938490106</v>
      </c>
      <c r="F249">
        <f t="shared" si="23"/>
        <v>3.7569562039152515E-07</v>
      </c>
    </row>
    <row r="250" spans="1:6" ht="12.75">
      <c r="A250">
        <f t="shared" si="24"/>
        <v>244</v>
      </c>
      <c r="B250">
        <f t="shared" si="25"/>
        <v>0</v>
      </c>
      <c r="C250">
        <f t="shared" si="26"/>
        <v>3.9999993237479985</v>
      </c>
      <c r="D250">
        <f t="shared" si="27"/>
        <v>7.51391112826233E-07</v>
      </c>
      <c r="E250">
        <f t="shared" si="28"/>
        <v>500.00000013629216</v>
      </c>
      <c r="F250">
        <f t="shared" si="23"/>
        <v>1.2301978813411552E-07</v>
      </c>
    </row>
    <row r="251" spans="1:6" ht="12.75">
      <c r="A251">
        <f t="shared" si="24"/>
        <v>245</v>
      </c>
      <c r="B251">
        <f t="shared" si="25"/>
        <v>0</v>
      </c>
      <c r="C251">
        <f t="shared" si="26"/>
        <v>3.999999778564394</v>
      </c>
      <c r="D251">
        <f t="shared" si="27"/>
        <v>2.4603956271481687E-07</v>
      </c>
      <c r="E251">
        <f t="shared" si="28"/>
        <v>500.00000038233173</v>
      </c>
      <c r="F251">
        <f t="shared" si="23"/>
        <v>-2.7258437285127002E-08</v>
      </c>
    </row>
    <row r="252" spans="1:6" ht="12.75">
      <c r="A252">
        <f t="shared" si="24"/>
        <v>246</v>
      </c>
      <c r="B252">
        <f t="shared" si="25"/>
        <v>0</v>
      </c>
      <c r="C252">
        <f t="shared" si="26"/>
        <v>4.0000000490651875</v>
      </c>
      <c r="D252">
        <f t="shared" si="27"/>
        <v>-5.451687528066124E-08</v>
      </c>
      <c r="E252">
        <f t="shared" si="28"/>
        <v>500.00000032781486</v>
      </c>
      <c r="F252">
        <f t="shared" si="23"/>
        <v>-7.646634969660226E-08</v>
      </c>
    </row>
    <row r="253" spans="1:6" ht="12.75">
      <c r="A253">
        <f t="shared" si="24"/>
        <v>247</v>
      </c>
      <c r="B253">
        <f t="shared" si="25"/>
        <v>0</v>
      </c>
      <c r="C253">
        <f t="shared" si="26"/>
        <v>4.000000137639434</v>
      </c>
      <c r="D253">
        <f t="shared" si="27"/>
        <v>-1.5293270475586427E-07</v>
      </c>
      <c r="E253">
        <f t="shared" si="28"/>
        <v>500.00000017488213</v>
      </c>
      <c r="F253">
        <f t="shared" si="23"/>
        <v>-6.556297194038052E-08</v>
      </c>
    </row>
    <row r="254" spans="1:6" ht="12.75">
      <c r="A254">
        <f t="shared" si="24"/>
        <v>248</v>
      </c>
      <c r="B254">
        <f t="shared" si="25"/>
        <v>0</v>
      </c>
      <c r="C254">
        <f t="shared" si="26"/>
        <v>4.000000118013353</v>
      </c>
      <c r="D254">
        <f t="shared" si="27"/>
        <v>-1.3112594779527727E-07</v>
      </c>
      <c r="E254">
        <f t="shared" si="28"/>
        <v>500.0000000437562</v>
      </c>
      <c r="F254">
        <f t="shared" si="23"/>
        <v>-3.49764377460815E-08</v>
      </c>
    </row>
    <row r="255" spans="1:6" ht="12.75">
      <c r="A255">
        <f t="shared" si="24"/>
        <v>249</v>
      </c>
      <c r="B255">
        <f t="shared" si="25"/>
        <v>0</v>
      </c>
      <c r="C255">
        <f t="shared" si="26"/>
        <v>4.000000062957589</v>
      </c>
      <c r="D255">
        <f t="shared" si="27"/>
        <v>-6.995287659930086E-08</v>
      </c>
      <c r="E255">
        <f t="shared" si="28"/>
        <v>499.9999999738033</v>
      </c>
      <c r="F255">
        <f t="shared" si="23"/>
        <v>-8.751243285587407E-09</v>
      </c>
    </row>
    <row r="256" spans="1:6" ht="12.75">
      <c r="A256">
        <f t="shared" si="24"/>
        <v>250</v>
      </c>
      <c r="B256">
        <f t="shared" si="25"/>
        <v>0</v>
      </c>
      <c r="C256">
        <f t="shared" si="26"/>
        <v>4.000000015752238</v>
      </c>
      <c r="D256">
        <f t="shared" si="27"/>
        <v>-1.7502486639183635E-08</v>
      </c>
      <c r="E256">
        <f t="shared" si="28"/>
        <v>499.9999999563008</v>
      </c>
      <c r="F256">
        <f t="shared" si="23"/>
        <v>5.239328970674251E-09</v>
      </c>
    </row>
    <row r="257" spans="1:6" ht="12.75">
      <c r="A257">
        <f t="shared" si="24"/>
        <v>251</v>
      </c>
      <c r="B257">
        <f t="shared" si="25"/>
        <v>0</v>
      </c>
      <c r="C257">
        <f t="shared" si="26"/>
        <v>3.999999990569208</v>
      </c>
      <c r="D257">
        <f t="shared" si="27"/>
        <v>1.0478657915727173E-08</v>
      </c>
      <c r="E257">
        <f t="shared" si="28"/>
        <v>499.99999996677946</v>
      </c>
      <c r="F257">
        <f t="shared" si="23"/>
        <v>8.7398319692511E-09</v>
      </c>
    </row>
    <row r="258" spans="1:6" ht="12.75">
      <c r="A258">
        <f t="shared" si="24"/>
        <v>252</v>
      </c>
      <c r="B258">
        <f t="shared" si="25"/>
        <v>0</v>
      </c>
      <c r="C258">
        <f t="shared" si="26"/>
        <v>3.9999999842683023</v>
      </c>
      <c r="D258">
        <f t="shared" si="27"/>
        <v>1.747966386859463E-08</v>
      </c>
      <c r="E258">
        <f t="shared" si="28"/>
        <v>499.9999999842591</v>
      </c>
      <c r="F258">
        <f t="shared" si="23"/>
        <v>6.644100380981399E-09</v>
      </c>
    </row>
    <row r="259" spans="1:6" ht="12.75">
      <c r="A259">
        <f t="shared" si="24"/>
        <v>253</v>
      </c>
      <c r="B259">
        <f t="shared" si="25"/>
        <v>0</v>
      </c>
      <c r="C259">
        <f t="shared" si="26"/>
        <v>3.999999988040619</v>
      </c>
      <c r="D259">
        <f t="shared" si="27"/>
        <v>1.3288200721814797E-08</v>
      </c>
      <c r="E259">
        <f t="shared" si="28"/>
        <v>499.99999999754726</v>
      </c>
      <c r="F259">
        <f t="shared" si="23"/>
        <v>3.1481732776228455E-09</v>
      </c>
    </row>
    <row r="260" spans="1:6" ht="12.75">
      <c r="A260">
        <f t="shared" si="24"/>
        <v>254</v>
      </c>
      <c r="B260">
        <f t="shared" si="25"/>
        <v>0</v>
      </c>
      <c r="C260">
        <f t="shared" si="26"/>
        <v>3.9999999943332885</v>
      </c>
      <c r="D260">
        <f t="shared" si="27"/>
        <v>6.296346546294909E-09</v>
      </c>
      <c r="E260">
        <f t="shared" si="28"/>
        <v>500.00000000384364</v>
      </c>
      <c r="F260">
        <f t="shared" si="23"/>
        <v>4.90544493914058E-10</v>
      </c>
    </row>
    <row r="261" spans="1:6" ht="12.75">
      <c r="A261">
        <f t="shared" si="24"/>
        <v>255</v>
      </c>
      <c r="B261">
        <f t="shared" si="25"/>
        <v>0</v>
      </c>
      <c r="C261">
        <f t="shared" si="26"/>
        <v>3.99999999911702</v>
      </c>
      <c r="D261">
        <f t="shared" si="27"/>
        <v>9.810889876190874E-10</v>
      </c>
      <c r="E261">
        <f t="shared" si="28"/>
        <v>500.00000000482476</v>
      </c>
      <c r="F261">
        <f t="shared" si="23"/>
        <v>-7.687361858188524E-10</v>
      </c>
    </row>
    <row r="262" spans="1:6" ht="12.75">
      <c r="A262">
        <f t="shared" si="24"/>
        <v>256</v>
      </c>
      <c r="B262">
        <f t="shared" si="25"/>
        <v>0</v>
      </c>
      <c r="C262">
        <f t="shared" si="26"/>
        <v>4.000000001383725</v>
      </c>
      <c r="D262">
        <f t="shared" si="27"/>
        <v>-1.5374723721844004E-09</v>
      </c>
      <c r="E262">
        <f t="shared" si="28"/>
        <v>500.00000000328725</v>
      </c>
      <c r="F262">
        <f t="shared" si="23"/>
        <v>-9.649596677263617E-10</v>
      </c>
    </row>
    <row r="263" spans="1:6" ht="12.75">
      <c r="A263">
        <f t="shared" si="24"/>
        <v>257</v>
      </c>
      <c r="B263">
        <f t="shared" si="25"/>
        <v>0</v>
      </c>
      <c r="C263">
        <f t="shared" si="26"/>
        <v>4.000000001736928</v>
      </c>
      <c r="D263">
        <f t="shared" si="27"/>
        <v>-1.9299193363034447E-09</v>
      </c>
      <c r="E263">
        <f t="shared" si="28"/>
        <v>500.0000000013573</v>
      </c>
      <c r="F263">
        <f t="shared" si="23"/>
        <v>-6.574509825441055E-10</v>
      </c>
    </row>
    <row r="264" spans="1:6" ht="12.75">
      <c r="A264">
        <f t="shared" si="24"/>
        <v>258</v>
      </c>
      <c r="B264">
        <f t="shared" si="25"/>
        <v>0</v>
      </c>
      <c r="C264">
        <f t="shared" si="26"/>
        <v>4.000000001183412</v>
      </c>
      <c r="D264">
        <f t="shared" si="27"/>
        <v>-1.3149019654807982E-09</v>
      </c>
      <c r="E264">
        <f t="shared" si="28"/>
        <v>500.0000000000424</v>
      </c>
      <c r="F264">
        <f t="shared" si="23"/>
        <v>-2.714699576245039E-10</v>
      </c>
    </row>
    <row r="265" spans="1:6" ht="12.75">
      <c r="A265">
        <f t="shared" si="24"/>
        <v>259</v>
      </c>
      <c r="B265">
        <f t="shared" si="25"/>
        <v>0</v>
      </c>
      <c r="C265">
        <f t="shared" si="26"/>
        <v>4.0000000004886465</v>
      </c>
      <c r="D265">
        <f t="shared" si="27"/>
        <v>-5.429399153153802E-10</v>
      </c>
      <c r="E265">
        <f t="shared" si="28"/>
        <v>499.99999999949944</v>
      </c>
      <c r="F265">
        <f aca="true" t="shared" si="29" ref="F265:F328">MT_DEST-F_DEST*E264</f>
        <v>-8.483880264975596E-12</v>
      </c>
    </row>
    <row r="266" spans="1:6" ht="12.75">
      <c r="A266">
        <f t="shared" si="24"/>
        <v>260</v>
      </c>
      <c r="B266">
        <f t="shared" si="25"/>
        <v>0</v>
      </c>
      <c r="C266">
        <f t="shared" si="26"/>
        <v>4.000000000015271</v>
      </c>
      <c r="D266">
        <f t="shared" si="27"/>
        <v>-1.6967760529998985E-11</v>
      </c>
      <c r="E266">
        <f t="shared" si="28"/>
        <v>499.9999999994825</v>
      </c>
      <c r="F266">
        <f t="shared" si="29"/>
        <v>1.0010126061388291E-10</v>
      </c>
    </row>
    <row r="267" spans="1:6" ht="12.75">
      <c r="A267">
        <f t="shared" si="24"/>
        <v>261</v>
      </c>
      <c r="B267">
        <f t="shared" si="25"/>
        <v>0</v>
      </c>
      <c r="C267">
        <f t="shared" si="26"/>
        <v>3.999999999819818</v>
      </c>
      <c r="D267">
        <f t="shared" si="27"/>
        <v>2.0020252121854039E-10</v>
      </c>
      <c r="E267">
        <f t="shared" si="28"/>
        <v>499.9999999996827</v>
      </c>
      <c r="F267">
        <f t="shared" si="29"/>
        <v>1.0349765489081619E-10</v>
      </c>
    </row>
    <row r="268" spans="1:6" ht="12.75">
      <c r="A268">
        <f t="shared" si="24"/>
        <v>262</v>
      </c>
      <c r="B268">
        <f t="shared" si="25"/>
        <v>0</v>
      </c>
      <c r="C268">
        <f t="shared" si="26"/>
        <v>3.9999999998137046</v>
      </c>
      <c r="D268">
        <f t="shared" si="27"/>
        <v>2.0699530977186046E-10</v>
      </c>
      <c r="E268">
        <f t="shared" si="28"/>
        <v>499.9999999998897</v>
      </c>
      <c r="F268">
        <f t="shared" si="29"/>
        <v>6.345146630337695E-11</v>
      </c>
    </row>
    <row r="269" spans="1:6" ht="12.75">
      <c r="A269">
        <f t="shared" si="24"/>
        <v>263</v>
      </c>
      <c r="B269">
        <f t="shared" si="25"/>
        <v>0</v>
      </c>
      <c r="C269">
        <f t="shared" si="26"/>
        <v>3.9999999998857874</v>
      </c>
      <c r="D269">
        <f t="shared" si="27"/>
        <v>1.2690293260310243E-10</v>
      </c>
      <c r="E269">
        <f t="shared" si="28"/>
        <v>500.0000000000166</v>
      </c>
      <c r="F269">
        <f t="shared" si="29"/>
        <v>2.205524651799351E-11</v>
      </c>
    </row>
    <row r="270" spans="1:6" ht="12.75">
      <c r="A270">
        <f t="shared" si="24"/>
        <v>264</v>
      </c>
      <c r="B270">
        <f t="shared" si="25"/>
        <v>0</v>
      </c>
      <c r="C270">
        <f t="shared" si="26"/>
        <v>3.9999999999603</v>
      </c>
      <c r="D270">
        <f t="shared" si="27"/>
        <v>4.411049303555069E-11</v>
      </c>
      <c r="E270">
        <f t="shared" si="28"/>
        <v>500.0000000000607</v>
      </c>
      <c r="F270">
        <f t="shared" si="29"/>
        <v>-3.325340003357269E-12</v>
      </c>
    </row>
    <row r="271" spans="1:6" ht="12.75">
      <c r="A271">
        <f t="shared" si="24"/>
        <v>265</v>
      </c>
      <c r="B271">
        <f t="shared" si="25"/>
        <v>0</v>
      </c>
      <c r="C271">
        <f t="shared" si="26"/>
        <v>4.000000000005985</v>
      </c>
      <c r="D271">
        <f t="shared" si="27"/>
        <v>-6.6506800067252976E-12</v>
      </c>
      <c r="E271">
        <f t="shared" si="28"/>
        <v>500.00000000005406</v>
      </c>
      <c r="F271">
        <f t="shared" si="29"/>
        <v>-1.2150280781497713E-11</v>
      </c>
    </row>
    <row r="272" spans="1:6" ht="12.75">
      <c r="A272">
        <f t="shared" si="24"/>
        <v>266</v>
      </c>
      <c r="B272">
        <f t="shared" si="25"/>
        <v>0</v>
      </c>
      <c r="C272">
        <f t="shared" si="26"/>
        <v>4.0000000000218705</v>
      </c>
      <c r="D272">
        <f t="shared" si="27"/>
        <v>-2.430056156313092E-11</v>
      </c>
      <c r="E272">
        <f t="shared" si="28"/>
        <v>500.0000000000298</v>
      </c>
      <c r="F272">
        <f t="shared" si="29"/>
        <v>-1.0814460438268725E-11</v>
      </c>
    </row>
    <row r="273" spans="1:6" ht="12.75">
      <c r="A273">
        <f t="shared" si="24"/>
        <v>267</v>
      </c>
      <c r="B273">
        <f t="shared" si="25"/>
        <v>0</v>
      </c>
      <c r="C273">
        <f t="shared" si="26"/>
        <v>4.000000000019466</v>
      </c>
      <c r="D273">
        <f t="shared" si="27"/>
        <v>-2.1628920876643998E-11</v>
      </c>
      <c r="E273">
        <f t="shared" si="28"/>
        <v>500.0000000000082</v>
      </c>
      <c r="F273">
        <f t="shared" si="29"/>
        <v>-5.9685589803848416E-12</v>
      </c>
    </row>
    <row r="274" spans="1:6" ht="12.75">
      <c r="A274">
        <f t="shared" si="24"/>
        <v>268</v>
      </c>
      <c r="B274">
        <f t="shared" si="25"/>
        <v>0</v>
      </c>
      <c r="C274">
        <f t="shared" si="26"/>
        <v>4.000000000010743</v>
      </c>
      <c r="D274">
        <f t="shared" si="27"/>
        <v>-1.1937117960801938E-11</v>
      </c>
      <c r="E274">
        <f t="shared" si="28"/>
        <v>499.99999999999625</v>
      </c>
      <c r="F274">
        <f t="shared" si="29"/>
        <v>-1.6484591469634324E-12</v>
      </c>
    </row>
    <row r="275" spans="1:6" ht="12.75">
      <c r="A275">
        <f t="shared" si="24"/>
        <v>269</v>
      </c>
      <c r="B275">
        <f t="shared" si="25"/>
        <v>0</v>
      </c>
      <c r="C275">
        <f t="shared" si="26"/>
        <v>4.000000000002967</v>
      </c>
      <c r="D275">
        <f t="shared" si="27"/>
        <v>-3.296918293929286E-12</v>
      </c>
      <c r="E275">
        <f t="shared" si="28"/>
        <v>499.99999999999295</v>
      </c>
      <c r="F275">
        <f t="shared" si="29"/>
        <v>7.389644451905042E-13</v>
      </c>
    </row>
    <row r="276" spans="1:6" ht="12.75">
      <c r="A276">
        <f t="shared" si="24"/>
        <v>270</v>
      </c>
      <c r="B276">
        <f t="shared" si="25"/>
        <v>0</v>
      </c>
      <c r="C276">
        <f t="shared" si="26"/>
        <v>3.9999999999986695</v>
      </c>
      <c r="D276">
        <f t="shared" si="27"/>
        <v>1.477928890380496E-12</v>
      </c>
      <c r="E276">
        <f t="shared" si="28"/>
        <v>499.99999999999443</v>
      </c>
      <c r="F276">
        <f t="shared" si="29"/>
        <v>1.4068746168049984E-12</v>
      </c>
    </row>
    <row r="277" spans="1:6" ht="12.75">
      <c r="A277">
        <f t="shared" si="24"/>
        <v>271</v>
      </c>
      <c r="B277">
        <f t="shared" si="25"/>
        <v>0</v>
      </c>
      <c r="C277">
        <f t="shared" si="26"/>
        <v>3.999999999997468</v>
      </c>
      <c r="D277">
        <f t="shared" si="27"/>
        <v>2.8137492336081845E-12</v>
      </c>
      <c r="E277">
        <f t="shared" si="28"/>
        <v>499.99999999999727</v>
      </c>
      <c r="F277">
        <f t="shared" si="29"/>
        <v>1.1084466677857563E-12</v>
      </c>
    </row>
    <row r="278" spans="1:6" ht="12.75">
      <c r="A278">
        <f t="shared" si="24"/>
        <v>272</v>
      </c>
      <c r="B278">
        <f t="shared" si="25"/>
        <v>0</v>
      </c>
      <c r="C278">
        <f t="shared" si="26"/>
        <v>3.999999999998005</v>
      </c>
      <c r="D278">
        <f t="shared" si="27"/>
        <v>2.216893335570395E-12</v>
      </c>
      <c r="E278">
        <f t="shared" si="28"/>
        <v>499.9999999999995</v>
      </c>
      <c r="F278">
        <f t="shared" si="29"/>
        <v>5.400124791776761E-13</v>
      </c>
    </row>
    <row r="279" spans="1:6" ht="12.75">
      <c r="A279">
        <f t="shared" si="24"/>
        <v>273</v>
      </c>
      <c r="B279">
        <f t="shared" si="25"/>
        <v>0</v>
      </c>
      <c r="C279">
        <f t="shared" si="26"/>
        <v>3.9999999999990283</v>
      </c>
      <c r="D279">
        <f t="shared" si="27"/>
        <v>1.080024958355089E-12</v>
      </c>
      <c r="E279">
        <f t="shared" si="28"/>
        <v>500.00000000000057</v>
      </c>
      <c r="F279">
        <f t="shared" si="29"/>
        <v>0</v>
      </c>
    </row>
    <row r="280" spans="1:6" ht="12.75">
      <c r="A280">
        <f t="shared" si="24"/>
        <v>274</v>
      </c>
      <c r="B280">
        <f t="shared" si="25"/>
        <v>0</v>
      </c>
      <c r="C280">
        <f t="shared" si="26"/>
        <v>4</v>
      </c>
      <c r="D280">
        <f t="shared" si="27"/>
        <v>0</v>
      </c>
      <c r="E280">
        <f t="shared" si="28"/>
        <v>500.00000000000057</v>
      </c>
      <c r="F280">
        <f t="shared" si="29"/>
        <v>-1.1368683772161603E-13</v>
      </c>
    </row>
    <row r="281" spans="1:6" ht="12.75">
      <c r="A281">
        <f t="shared" si="24"/>
        <v>275</v>
      </c>
      <c r="B281">
        <f t="shared" si="25"/>
        <v>0</v>
      </c>
      <c r="C281">
        <f t="shared" si="26"/>
        <v>4.000000000000205</v>
      </c>
      <c r="D281">
        <f t="shared" si="27"/>
        <v>-2.27373675443244E-13</v>
      </c>
      <c r="E281">
        <f t="shared" si="28"/>
        <v>500.00000000000034</v>
      </c>
      <c r="F281">
        <f t="shared" si="29"/>
        <v>-1.1368683772161603E-13</v>
      </c>
    </row>
    <row r="282" spans="1:6" ht="12.75">
      <c r="A282">
        <f t="shared" si="24"/>
        <v>276</v>
      </c>
      <c r="B282">
        <f t="shared" si="25"/>
        <v>0</v>
      </c>
      <c r="C282">
        <f t="shared" si="26"/>
        <v>4.000000000000205</v>
      </c>
      <c r="D282">
        <f t="shared" si="27"/>
        <v>-2.273736754432439E-13</v>
      </c>
      <c r="E282">
        <f t="shared" si="28"/>
        <v>500.0000000000001</v>
      </c>
      <c r="F282">
        <f t="shared" si="29"/>
        <v>0</v>
      </c>
    </row>
    <row r="283" spans="1:6" ht="12.75">
      <c r="A283">
        <f t="shared" si="24"/>
        <v>277</v>
      </c>
      <c r="B283">
        <f t="shared" si="25"/>
        <v>0</v>
      </c>
      <c r="C283">
        <f t="shared" si="26"/>
        <v>4</v>
      </c>
      <c r="D283">
        <f t="shared" si="27"/>
        <v>0</v>
      </c>
      <c r="E283">
        <f t="shared" si="28"/>
        <v>500.0000000000001</v>
      </c>
      <c r="F283">
        <f t="shared" si="29"/>
        <v>0</v>
      </c>
    </row>
    <row r="284" spans="1:6" ht="12.75">
      <c r="A284">
        <f t="shared" si="24"/>
        <v>278</v>
      </c>
      <c r="B284">
        <f t="shared" si="25"/>
        <v>0</v>
      </c>
      <c r="C284">
        <f t="shared" si="26"/>
        <v>4</v>
      </c>
      <c r="D284">
        <f t="shared" si="27"/>
        <v>0</v>
      </c>
      <c r="E284">
        <f t="shared" si="28"/>
        <v>500.0000000000001</v>
      </c>
      <c r="F284">
        <f t="shared" si="29"/>
        <v>0</v>
      </c>
    </row>
    <row r="285" spans="1:6" ht="12.75">
      <c r="A285">
        <f t="shared" si="24"/>
        <v>279</v>
      </c>
      <c r="B285">
        <f t="shared" si="25"/>
        <v>0</v>
      </c>
      <c r="C285">
        <f t="shared" si="26"/>
        <v>4</v>
      </c>
      <c r="D285">
        <f t="shared" si="27"/>
        <v>0</v>
      </c>
      <c r="E285">
        <f t="shared" si="28"/>
        <v>500.0000000000001</v>
      </c>
      <c r="F285">
        <f t="shared" si="29"/>
        <v>0</v>
      </c>
    </row>
    <row r="286" spans="1:6" ht="12.75">
      <c r="A286">
        <f t="shared" si="24"/>
        <v>280</v>
      </c>
      <c r="B286">
        <f t="shared" si="25"/>
        <v>0</v>
      </c>
      <c r="C286">
        <f t="shared" si="26"/>
        <v>4</v>
      </c>
      <c r="D286">
        <f t="shared" si="27"/>
        <v>0</v>
      </c>
      <c r="E286">
        <f t="shared" si="28"/>
        <v>500.0000000000001</v>
      </c>
      <c r="F286">
        <f t="shared" si="29"/>
        <v>0</v>
      </c>
    </row>
    <row r="287" spans="1:6" ht="12.75">
      <c r="A287">
        <f t="shared" si="24"/>
        <v>281</v>
      </c>
      <c r="B287">
        <f t="shared" si="25"/>
        <v>0</v>
      </c>
      <c r="C287">
        <f t="shared" si="26"/>
        <v>4</v>
      </c>
      <c r="D287">
        <f t="shared" si="27"/>
        <v>0</v>
      </c>
      <c r="E287">
        <f t="shared" si="28"/>
        <v>500.0000000000001</v>
      </c>
      <c r="F287">
        <f t="shared" si="29"/>
        <v>0</v>
      </c>
    </row>
    <row r="288" spans="1:6" ht="12.75">
      <c r="A288">
        <f t="shared" si="24"/>
        <v>282</v>
      </c>
      <c r="B288">
        <f t="shared" si="25"/>
        <v>0</v>
      </c>
      <c r="C288">
        <f t="shared" si="26"/>
        <v>4</v>
      </c>
      <c r="D288">
        <f t="shared" si="27"/>
        <v>0</v>
      </c>
      <c r="E288">
        <f t="shared" si="28"/>
        <v>500.0000000000001</v>
      </c>
      <c r="F288">
        <f t="shared" si="29"/>
        <v>0</v>
      </c>
    </row>
    <row r="289" spans="1:6" ht="12.75">
      <c r="A289">
        <f t="shared" si="24"/>
        <v>283</v>
      </c>
      <c r="B289">
        <f t="shared" si="25"/>
        <v>0</v>
      </c>
      <c r="C289">
        <f t="shared" si="26"/>
        <v>4</v>
      </c>
      <c r="D289">
        <f t="shared" si="27"/>
        <v>0</v>
      </c>
      <c r="E289">
        <f t="shared" si="28"/>
        <v>500.0000000000001</v>
      </c>
      <c r="F289">
        <f t="shared" si="29"/>
        <v>0</v>
      </c>
    </row>
    <row r="290" spans="1:6" ht="12.75">
      <c r="A290">
        <f t="shared" si="24"/>
        <v>284</v>
      </c>
      <c r="B290">
        <f t="shared" si="25"/>
        <v>0</v>
      </c>
      <c r="C290">
        <f t="shared" si="26"/>
        <v>4</v>
      </c>
      <c r="D290">
        <f t="shared" si="27"/>
        <v>0</v>
      </c>
      <c r="E290">
        <f t="shared" si="28"/>
        <v>500.0000000000001</v>
      </c>
      <c r="F290">
        <f t="shared" si="29"/>
        <v>0</v>
      </c>
    </row>
    <row r="291" spans="1:6" ht="12.75">
      <c r="A291">
        <f t="shared" si="24"/>
        <v>285</v>
      </c>
      <c r="B291">
        <f t="shared" si="25"/>
        <v>0</v>
      </c>
      <c r="C291">
        <f t="shared" si="26"/>
        <v>4</v>
      </c>
      <c r="D291">
        <f t="shared" si="27"/>
        <v>0</v>
      </c>
      <c r="E291">
        <f t="shared" si="28"/>
        <v>500.0000000000001</v>
      </c>
      <c r="F291">
        <f t="shared" si="29"/>
        <v>0</v>
      </c>
    </row>
    <row r="292" spans="1:6" ht="12.75">
      <c r="A292">
        <f t="shared" si="24"/>
        <v>286</v>
      </c>
      <c r="B292">
        <f t="shared" si="25"/>
        <v>0</v>
      </c>
      <c r="C292">
        <f t="shared" si="26"/>
        <v>4</v>
      </c>
      <c r="D292">
        <f t="shared" si="27"/>
        <v>0</v>
      </c>
      <c r="E292">
        <f t="shared" si="28"/>
        <v>500.0000000000001</v>
      </c>
      <c r="F292">
        <f t="shared" si="29"/>
        <v>0</v>
      </c>
    </row>
    <row r="293" spans="1:6" ht="12.75">
      <c r="A293">
        <f t="shared" si="24"/>
        <v>287</v>
      </c>
      <c r="B293">
        <f t="shared" si="25"/>
        <v>0</v>
      </c>
      <c r="C293">
        <f t="shared" si="26"/>
        <v>4</v>
      </c>
      <c r="D293">
        <f t="shared" si="27"/>
        <v>0</v>
      </c>
      <c r="E293">
        <f t="shared" si="28"/>
        <v>500.0000000000001</v>
      </c>
      <c r="F293">
        <f t="shared" si="29"/>
        <v>0</v>
      </c>
    </row>
    <row r="294" spans="1:6" ht="12.75">
      <c r="A294">
        <f t="shared" si="24"/>
        <v>288</v>
      </c>
      <c r="B294">
        <f t="shared" si="25"/>
        <v>0</v>
      </c>
      <c r="C294">
        <f t="shared" si="26"/>
        <v>4</v>
      </c>
      <c r="D294">
        <f t="shared" si="27"/>
        <v>0</v>
      </c>
      <c r="E294">
        <f t="shared" si="28"/>
        <v>500.0000000000001</v>
      </c>
      <c r="F294">
        <f t="shared" si="29"/>
        <v>0</v>
      </c>
    </row>
    <row r="295" spans="1:6" ht="12.75">
      <c r="A295">
        <f t="shared" si="24"/>
        <v>289</v>
      </c>
      <c r="B295">
        <f t="shared" si="25"/>
        <v>0</v>
      </c>
      <c r="C295">
        <f t="shared" si="26"/>
        <v>4</v>
      </c>
      <c r="D295">
        <f t="shared" si="27"/>
        <v>0</v>
      </c>
      <c r="E295">
        <f t="shared" si="28"/>
        <v>500.0000000000001</v>
      </c>
      <c r="F295">
        <f t="shared" si="29"/>
        <v>0</v>
      </c>
    </row>
    <row r="296" spans="1:6" ht="12.75">
      <c r="A296">
        <f t="shared" si="24"/>
        <v>290</v>
      </c>
      <c r="B296">
        <f t="shared" si="25"/>
        <v>0</v>
      </c>
      <c r="C296">
        <f t="shared" si="26"/>
        <v>4</v>
      </c>
      <c r="D296">
        <f t="shared" si="27"/>
        <v>0</v>
      </c>
      <c r="E296">
        <f t="shared" si="28"/>
        <v>500.0000000000001</v>
      </c>
      <c r="F296">
        <f t="shared" si="29"/>
        <v>0</v>
      </c>
    </row>
    <row r="297" spans="1:6" ht="12.75">
      <c r="A297">
        <f t="shared" si="24"/>
        <v>291</v>
      </c>
      <c r="B297">
        <f t="shared" si="25"/>
        <v>0</v>
      </c>
      <c r="C297">
        <f t="shared" si="26"/>
        <v>4</v>
      </c>
      <c r="D297">
        <f t="shared" si="27"/>
        <v>0</v>
      </c>
      <c r="E297">
        <f t="shared" si="28"/>
        <v>500.0000000000001</v>
      </c>
      <c r="F297">
        <f t="shared" si="29"/>
        <v>0</v>
      </c>
    </row>
    <row r="298" spans="1:6" ht="12.75">
      <c r="A298">
        <f t="shared" si="24"/>
        <v>292</v>
      </c>
      <c r="B298">
        <f t="shared" si="25"/>
        <v>0</v>
      </c>
      <c r="C298">
        <f t="shared" si="26"/>
        <v>4</v>
      </c>
      <c r="D298">
        <f t="shared" si="27"/>
        <v>0</v>
      </c>
      <c r="E298">
        <f t="shared" si="28"/>
        <v>500.0000000000001</v>
      </c>
      <c r="F298">
        <f t="shared" si="29"/>
        <v>0</v>
      </c>
    </row>
    <row r="299" spans="1:6" ht="12.75">
      <c r="A299">
        <f t="shared" si="24"/>
        <v>293</v>
      </c>
      <c r="B299">
        <f t="shared" si="25"/>
        <v>0</v>
      </c>
      <c r="C299">
        <f t="shared" si="26"/>
        <v>4</v>
      </c>
      <c r="D299">
        <f t="shared" si="27"/>
        <v>0</v>
      </c>
      <c r="E299">
        <f t="shared" si="28"/>
        <v>500.0000000000001</v>
      </c>
      <c r="F299">
        <f t="shared" si="29"/>
        <v>0</v>
      </c>
    </row>
    <row r="300" spans="1:6" ht="12.75">
      <c r="A300">
        <f t="shared" si="24"/>
        <v>294</v>
      </c>
      <c r="B300">
        <f t="shared" si="25"/>
        <v>0</v>
      </c>
      <c r="C300">
        <f t="shared" si="26"/>
        <v>4</v>
      </c>
      <c r="D300">
        <f t="shared" si="27"/>
        <v>0</v>
      </c>
      <c r="E300">
        <f t="shared" si="28"/>
        <v>500.0000000000001</v>
      </c>
      <c r="F300">
        <f t="shared" si="29"/>
        <v>0</v>
      </c>
    </row>
    <row r="301" spans="1:6" ht="12.75">
      <c r="A301">
        <f t="shared" si="24"/>
        <v>295</v>
      </c>
      <c r="B301">
        <f t="shared" si="25"/>
        <v>0</v>
      </c>
      <c r="C301">
        <f t="shared" si="26"/>
        <v>4</v>
      </c>
      <c r="D301">
        <f t="shared" si="27"/>
        <v>0</v>
      </c>
      <c r="E301">
        <f t="shared" si="28"/>
        <v>500.0000000000001</v>
      </c>
      <c r="F301">
        <f t="shared" si="29"/>
        <v>0</v>
      </c>
    </row>
    <row r="302" spans="1:6" ht="12.75">
      <c r="A302">
        <f t="shared" si="24"/>
        <v>296</v>
      </c>
      <c r="B302">
        <f t="shared" si="25"/>
        <v>0</v>
      </c>
      <c r="C302">
        <f t="shared" si="26"/>
        <v>4</v>
      </c>
      <c r="D302">
        <f t="shared" si="27"/>
        <v>0</v>
      </c>
      <c r="E302">
        <f t="shared" si="28"/>
        <v>500.0000000000001</v>
      </c>
      <c r="F302">
        <f t="shared" si="29"/>
        <v>0</v>
      </c>
    </row>
    <row r="303" spans="1:6" ht="12.75">
      <c r="A303">
        <f t="shared" si="24"/>
        <v>297</v>
      </c>
      <c r="B303">
        <f t="shared" si="25"/>
        <v>0</v>
      </c>
      <c r="C303">
        <f t="shared" si="26"/>
        <v>4</v>
      </c>
      <c r="D303">
        <f t="shared" si="27"/>
        <v>0</v>
      </c>
      <c r="E303">
        <f t="shared" si="28"/>
        <v>500.0000000000001</v>
      </c>
      <c r="F303">
        <f t="shared" si="29"/>
        <v>0</v>
      </c>
    </row>
    <row r="304" spans="1:6" ht="12.75">
      <c r="A304">
        <f t="shared" si="24"/>
        <v>298</v>
      </c>
      <c r="B304">
        <f t="shared" si="25"/>
        <v>0</v>
      </c>
      <c r="C304">
        <f t="shared" si="26"/>
        <v>4</v>
      </c>
      <c r="D304">
        <f t="shared" si="27"/>
        <v>0</v>
      </c>
      <c r="E304">
        <f t="shared" si="28"/>
        <v>500.0000000000001</v>
      </c>
      <c r="F304">
        <f t="shared" si="29"/>
        <v>0</v>
      </c>
    </row>
    <row r="305" spans="1:6" ht="12.75">
      <c r="A305">
        <f t="shared" si="24"/>
        <v>299</v>
      </c>
      <c r="B305">
        <f t="shared" si="25"/>
        <v>0</v>
      </c>
      <c r="C305">
        <f t="shared" si="26"/>
        <v>4</v>
      </c>
      <c r="D305">
        <f t="shared" si="27"/>
        <v>0</v>
      </c>
      <c r="E305">
        <f t="shared" si="28"/>
        <v>500.0000000000001</v>
      </c>
      <c r="F305">
        <f t="shared" si="29"/>
        <v>0</v>
      </c>
    </row>
    <row r="306" spans="1:6" ht="12.75">
      <c r="A306">
        <f t="shared" si="24"/>
        <v>300</v>
      </c>
      <c r="B306">
        <f t="shared" si="25"/>
        <v>0</v>
      </c>
      <c r="C306">
        <f t="shared" si="26"/>
        <v>4</v>
      </c>
      <c r="D306">
        <f t="shared" si="27"/>
        <v>0</v>
      </c>
      <c r="E306">
        <f t="shared" si="28"/>
        <v>500.0000000000001</v>
      </c>
      <c r="F306">
        <f t="shared" si="29"/>
        <v>0</v>
      </c>
    </row>
    <row r="307" spans="1:6" ht="12.75">
      <c r="A307">
        <f aca="true" t="shared" si="30" ref="A307:A370">A306+DT_DEST</f>
        <v>301</v>
      </c>
      <c r="B307">
        <f aca="true" t="shared" si="31" ref="B307:B370">IF(AND(A307/TO_DEST&gt;100,A307/TO_DEST&lt;150),1,0)</f>
        <v>0</v>
      </c>
      <c r="C307">
        <f aca="true" t="shared" si="32" ref="C307:C370">I_DEST/(1+KO_DEST*F306*E306)</f>
        <v>4</v>
      </c>
      <c r="D307">
        <f aca="true" t="shared" si="33" ref="D307:D370">K1_DEST*C307*F306*E306-B307*K3_DEST*E306*D_DEST</f>
        <v>0</v>
      </c>
      <c r="E307">
        <f aca="true" t="shared" si="34" ref="E307:E370">E306+D307*DT_DEST</f>
        <v>500.0000000000001</v>
      </c>
      <c r="F307">
        <f t="shared" si="29"/>
        <v>0</v>
      </c>
    </row>
    <row r="308" spans="1:6" ht="12.75">
      <c r="A308">
        <f t="shared" si="30"/>
        <v>302</v>
      </c>
      <c r="B308">
        <f t="shared" si="31"/>
        <v>0</v>
      </c>
      <c r="C308">
        <f t="shared" si="32"/>
        <v>4</v>
      </c>
      <c r="D308">
        <f t="shared" si="33"/>
        <v>0</v>
      </c>
      <c r="E308">
        <f t="shared" si="34"/>
        <v>500.0000000000001</v>
      </c>
      <c r="F308">
        <f t="shared" si="29"/>
        <v>0</v>
      </c>
    </row>
    <row r="309" spans="1:6" ht="12.75">
      <c r="A309">
        <f t="shared" si="30"/>
        <v>303</v>
      </c>
      <c r="B309">
        <f t="shared" si="31"/>
        <v>0</v>
      </c>
      <c r="C309">
        <f t="shared" si="32"/>
        <v>4</v>
      </c>
      <c r="D309">
        <f t="shared" si="33"/>
        <v>0</v>
      </c>
      <c r="E309">
        <f t="shared" si="34"/>
        <v>500.0000000000001</v>
      </c>
      <c r="F309">
        <f t="shared" si="29"/>
        <v>0</v>
      </c>
    </row>
    <row r="310" spans="1:6" ht="12.75">
      <c r="A310">
        <f t="shared" si="30"/>
        <v>304</v>
      </c>
      <c r="B310">
        <f t="shared" si="31"/>
        <v>0</v>
      </c>
      <c r="C310">
        <f t="shared" si="32"/>
        <v>4</v>
      </c>
      <c r="D310">
        <f t="shared" si="33"/>
        <v>0</v>
      </c>
      <c r="E310">
        <f t="shared" si="34"/>
        <v>500.0000000000001</v>
      </c>
      <c r="F310">
        <f t="shared" si="29"/>
        <v>0</v>
      </c>
    </row>
    <row r="311" spans="1:6" ht="12.75">
      <c r="A311">
        <f t="shared" si="30"/>
        <v>305</v>
      </c>
      <c r="B311">
        <f t="shared" si="31"/>
        <v>0</v>
      </c>
      <c r="C311">
        <f t="shared" si="32"/>
        <v>4</v>
      </c>
      <c r="D311">
        <f t="shared" si="33"/>
        <v>0</v>
      </c>
      <c r="E311">
        <f t="shared" si="34"/>
        <v>500.0000000000001</v>
      </c>
      <c r="F311">
        <f t="shared" si="29"/>
        <v>0</v>
      </c>
    </row>
    <row r="312" spans="1:6" ht="12.75">
      <c r="A312">
        <f t="shared" si="30"/>
        <v>306</v>
      </c>
      <c r="B312">
        <f t="shared" si="31"/>
        <v>0</v>
      </c>
      <c r="C312">
        <f t="shared" si="32"/>
        <v>4</v>
      </c>
      <c r="D312">
        <f t="shared" si="33"/>
        <v>0</v>
      </c>
      <c r="E312">
        <f t="shared" si="34"/>
        <v>500.0000000000001</v>
      </c>
      <c r="F312">
        <f t="shared" si="29"/>
        <v>0</v>
      </c>
    </row>
    <row r="313" spans="1:6" ht="12.75">
      <c r="A313">
        <f t="shared" si="30"/>
        <v>307</v>
      </c>
      <c r="B313">
        <f t="shared" si="31"/>
        <v>0</v>
      </c>
      <c r="C313">
        <f t="shared" si="32"/>
        <v>4</v>
      </c>
      <c r="D313">
        <f t="shared" si="33"/>
        <v>0</v>
      </c>
      <c r="E313">
        <f t="shared" si="34"/>
        <v>500.0000000000001</v>
      </c>
      <c r="F313">
        <f t="shared" si="29"/>
        <v>0</v>
      </c>
    </row>
    <row r="314" spans="1:6" ht="12.75">
      <c r="A314">
        <f t="shared" si="30"/>
        <v>308</v>
      </c>
      <c r="B314">
        <f t="shared" si="31"/>
        <v>0</v>
      </c>
      <c r="C314">
        <f t="shared" si="32"/>
        <v>4</v>
      </c>
      <c r="D314">
        <f t="shared" si="33"/>
        <v>0</v>
      </c>
      <c r="E314">
        <f t="shared" si="34"/>
        <v>500.0000000000001</v>
      </c>
      <c r="F314">
        <f t="shared" si="29"/>
        <v>0</v>
      </c>
    </row>
    <row r="315" spans="1:6" ht="12.75">
      <c r="A315">
        <f t="shared" si="30"/>
        <v>309</v>
      </c>
      <c r="B315">
        <f t="shared" si="31"/>
        <v>0</v>
      </c>
      <c r="C315">
        <f t="shared" si="32"/>
        <v>4</v>
      </c>
      <c r="D315">
        <f t="shared" si="33"/>
        <v>0</v>
      </c>
      <c r="E315">
        <f t="shared" si="34"/>
        <v>500.0000000000001</v>
      </c>
      <c r="F315">
        <f t="shared" si="29"/>
        <v>0</v>
      </c>
    </row>
    <row r="316" spans="1:6" ht="12.75">
      <c r="A316">
        <f t="shared" si="30"/>
        <v>310</v>
      </c>
      <c r="B316">
        <f t="shared" si="31"/>
        <v>0</v>
      </c>
      <c r="C316">
        <f t="shared" si="32"/>
        <v>4</v>
      </c>
      <c r="D316">
        <f t="shared" si="33"/>
        <v>0</v>
      </c>
      <c r="E316">
        <f t="shared" si="34"/>
        <v>500.0000000000001</v>
      </c>
      <c r="F316">
        <f t="shared" si="29"/>
        <v>0</v>
      </c>
    </row>
    <row r="317" spans="1:6" ht="12.75">
      <c r="A317">
        <f t="shared" si="30"/>
        <v>311</v>
      </c>
      <c r="B317">
        <f t="shared" si="31"/>
        <v>0</v>
      </c>
      <c r="C317">
        <f t="shared" si="32"/>
        <v>4</v>
      </c>
      <c r="D317">
        <f t="shared" si="33"/>
        <v>0</v>
      </c>
      <c r="E317">
        <f t="shared" si="34"/>
        <v>500.0000000000001</v>
      </c>
      <c r="F317">
        <f t="shared" si="29"/>
        <v>0</v>
      </c>
    </row>
    <row r="318" spans="1:6" ht="12.75">
      <c r="A318">
        <f t="shared" si="30"/>
        <v>312</v>
      </c>
      <c r="B318">
        <f t="shared" si="31"/>
        <v>0</v>
      </c>
      <c r="C318">
        <f t="shared" si="32"/>
        <v>4</v>
      </c>
      <c r="D318">
        <f t="shared" si="33"/>
        <v>0</v>
      </c>
      <c r="E318">
        <f t="shared" si="34"/>
        <v>500.0000000000001</v>
      </c>
      <c r="F318">
        <f t="shared" si="29"/>
        <v>0</v>
      </c>
    </row>
    <row r="319" spans="1:6" ht="12.75">
      <c r="A319">
        <f t="shared" si="30"/>
        <v>313</v>
      </c>
      <c r="B319">
        <f t="shared" si="31"/>
        <v>0</v>
      </c>
      <c r="C319">
        <f t="shared" si="32"/>
        <v>4</v>
      </c>
      <c r="D319">
        <f t="shared" si="33"/>
        <v>0</v>
      </c>
      <c r="E319">
        <f t="shared" si="34"/>
        <v>500.0000000000001</v>
      </c>
      <c r="F319">
        <f t="shared" si="29"/>
        <v>0</v>
      </c>
    </row>
    <row r="320" spans="1:6" ht="12.75">
      <c r="A320">
        <f t="shared" si="30"/>
        <v>314</v>
      </c>
      <c r="B320">
        <f t="shared" si="31"/>
        <v>0</v>
      </c>
      <c r="C320">
        <f t="shared" si="32"/>
        <v>4</v>
      </c>
      <c r="D320">
        <f t="shared" si="33"/>
        <v>0</v>
      </c>
      <c r="E320">
        <f t="shared" si="34"/>
        <v>500.0000000000001</v>
      </c>
      <c r="F320">
        <f t="shared" si="29"/>
        <v>0</v>
      </c>
    </row>
    <row r="321" spans="1:6" ht="12.75">
      <c r="A321">
        <f t="shared" si="30"/>
        <v>315</v>
      </c>
      <c r="B321">
        <f t="shared" si="31"/>
        <v>0</v>
      </c>
      <c r="C321">
        <f t="shared" si="32"/>
        <v>4</v>
      </c>
      <c r="D321">
        <f t="shared" si="33"/>
        <v>0</v>
      </c>
      <c r="E321">
        <f t="shared" si="34"/>
        <v>500.0000000000001</v>
      </c>
      <c r="F321">
        <f t="shared" si="29"/>
        <v>0</v>
      </c>
    </row>
    <row r="322" spans="1:6" ht="12.75">
      <c r="A322">
        <f t="shared" si="30"/>
        <v>316</v>
      </c>
      <c r="B322">
        <f t="shared" si="31"/>
        <v>0</v>
      </c>
      <c r="C322">
        <f t="shared" si="32"/>
        <v>4</v>
      </c>
      <c r="D322">
        <f t="shared" si="33"/>
        <v>0</v>
      </c>
      <c r="E322">
        <f t="shared" si="34"/>
        <v>500.0000000000001</v>
      </c>
      <c r="F322">
        <f t="shared" si="29"/>
        <v>0</v>
      </c>
    </row>
    <row r="323" spans="1:6" ht="12.75">
      <c r="A323">
        <f t="shared" si="30"/>
        <v>317</v>
      </c>
      <c r="B323">
        <f t="shared" si="31"/>
        <v>0</v>
      </c>
      <c r="C323">
        <f t="shared" si="32"/>
        <v>4</v>
      </c>
      <c r="D323">
        <f t="shared" si="33"/>
        <v>0</v>
      </c>
      <c r="E323">
        <f t="shared" si="34"/>
        <v>500.0000000000001</v>
      </c>
      <c r="F323">
        <f t="shared" si="29"/>
        <v>0</v>
      </c>
    </row>
    <row r="324" spans="1:6" ht="12.75">
      <c r="A324">
        <f t="shared" si="30"/>
        <v>318</v>
      </c>
      <c r="B324">
        <f t="shared" si="31"/>
        <v>0</v>
      </c>
      <c r="C324">
        <f t="shared" si="32"/>
        <v>4</v>
      </c>
      <c r="D324">
        <f t="shared" si="33"/>
        <v>0</v>
      </c>
      <c r="E324">
        <f t="shared" si="34"/>
        <v>500.0000000000001</v>
      </c>
      <c r="F324">
        <f t="shared" si="29"/>
        <v>0</v>
      </c>
    </row>
    <row r="325" spans="1:6" ht="12.75">
      <c r="A325">
        <f t="shared" si="30"/>
        <v>319</v>
      </c>
      <c r="B325">
        <f t="shared" si="31"/>
        <v>0</v>
      </c>
      <c r="C325">
        <f t="shared" si="32"/>
        <v>4</v>
      </c>
      <c r="D325">
        <f t="shared" si="33"/>
        <v>0</v>
      </c>
      <c r="E325">
        <f t="shared" si="34"/>
        <v>500.0000000000001</v>
      </c>
      <c r="F325">
        <f t="shared" si="29"/>
        <v>0</v>
      </c>
    </row>
    <row r="326" spans="1:6" ht="12.75">
      <c r="A326">
        <f t="shared" si="30"/>
        <v>320</v>
      </c>
      <c r="B326">
        <f t="shared" si="31"/>
        <v>0</v>
      </c>
      <c r="C326">
        <f t="shared" si="32"/>
        <v>4</v>
      </c>
      <c r="D326">
        <f t="shared" si="33"/>
        <v>0</v>
      </c>
      <c r="E326">
        <f t="shared" si="34"/>
        <v>500.0000000000001</v>
      </c>
      <c r="F326">
        <f t="shared" si="29"/>
        <v>0</v>
      </c>
    </row>
    <row r="327" spans="1:6" ht="12.75">
      <c r="A327">
        <f t="shared" si="30"/>
        <v>321</v>
      </c>
      <c r="B327">
        <f t="shared" si="31"/>
        <v>0</v>
      </c>
      <c r="C327">
        <f t="shared" si="32"/>
        <v>4</v>
      </c>
      <c r="D327">
        <f t="shared" si="33"/>
        <v>0</v>
      </c>
      <c r="E327">
        <f t="shared" si="34"/>
        <v>500.0000000000001</v>
      </c>
      <c r="F327">
        <f t="shared" si="29"/>
        <v>0</v>
      </c>
    </row>
    <row r="328" spans="1:6" ht="12.75">
      <c r="A328">
        <f t="shared" si="30"/>
        <v>322</v>
      </c>
      <c r="B328">
        <f t="shared" si="31"/>
        <v>0</v>
      </c>
      <c r="C328">
        <f t="shared" si="32"/>
        <v>4</v>
      </c>
      <c r="D328">
        <f t="shared" si="33"/>
        <v>0</v>
      </c>
      <c r="E328">
        <f t="shared" si="34"/>
        <v>500.0000000000001</v>
      </c>
      <c r="F328">
        <f t="shared" si="29"/>
        <v>0</v>
      </c>
    </row>
    <row r="329" spans="1:6" ht="12.75">
      <c r="A329">
        <f t="shared" si="30"/>
        <v>323</v>
      </c>
      <c r="B329">
        <f t="shared" si="31"/>
        <v>0</v>
      </c>
      <c r="C329">
        <f t="shared" si="32"/>
        <v>4</v>
      </c>
      <c r="D329">
        <f t="shared" si="33"/>
        <v>0</v>
      </c>
      <c r="E329">
        <f t="shared" si="34"/>
        <v>500.0000000000001</v>
      </c>
      <c r="F329">
        <f aca="true" t="shared" si="35" ref="F329:F392">MT_DEST-F_DEST*E328</f>
        <v>0</v>
      </c>
    </row>
    <row r="330" spans="1:6" ht="12.75">
      <c r="A330">
        <f t="shared" si="30"/>
        <v>324</v>
      </c>
      <c r="B330">
        <f t="shared" si="31"/>
        <v>0</v>
      </c>
      <c r="C330">
        <f t="shared" si="32"/>
        <v>4</v>
      </c>
      <c r="D330">
        <f t="shared" si="33"/>
        <v>0</v>
      </c>
      <c r="E330">
        <f t="shared" si="34"/>
        <v>500.0000000000001</v>
      </c>
      <c r="F330">
        <f t="shared" si="35"/>
        <v>0</v>
      </c>
    </row>
    <row r="331" spans="1:6" ht="12.75">
      <c r="A331">
        <f t="shared" si="30"/>
        <v>325</v>
      </c>
      <c r="B331">
        <f t="shared" si="31"/>
        <v>0</v>
      </c>
      <c r="C331">
        <f t="shared" si="32"/>
        <v>4</v>
      </c>
      <c r="D331">
        <f t="shared" si="33"/>
        <v>0</v>
      </c>
      <c r="E331">
        <f t="shared" si="34"/>
        <v>500.0000000000001</v>
      </c>
      <c r="F331">
        <f t="shared" si="35"/>
        <v>0</v>
      </c>
    </row>
    <row r="332" spans="1:6" ht="12.75">
      <c r="A332">
        <f t="shared" si="30"/>
        <v>326</v>
      </c>
      <c r="B332">
        <f t="shared" si="31"/>
        <v>0</v>
      </c>
      <c r="C332">
        <f t="shared" si="32"/>
        <v>4</v>
      </c>
      <c r="D332">
        <f t="shared" si="33"/>
        <v>0</v>
      </c>
      <c r="E332">
        <f t="shared" si="34"/>
        <v>500.0000000000001</v>
      </c>
      <c r="F332">
        <f t="shared" si="35"/>
        <v>0</v>
      </c>
    </row>
    <row r="333" spans="1:6" ht="12.75">
      <c r="A333">
        <f t="shared" si="30"/>
        <v>327</v>
      </c>
      <c r="B333">
        <f t="shared" si="31"/>
        <v>0</v>
      </c>
      <c r="C333">
        <f t="shared" si="32"/>
        <v>4</v>
      </c>
      <c r="D333">
        <f t="shared" si="33"/>
        <v>0</v>
      </c>
      <c r="E333">
        <f t="shared" si="34"/>
        <v>500.0000000000001</v>
      </c>
      <c r="F333">
        <f t="shared" si="35"/>
        <v>0</v>
      </c>
    </row>
    <row r="334" spans="1:6" ht="12.75">
      <c r="A334">
        <f t="shared" si="30"/>
        <v>328</v>
      </c>
      <c r="B334">
        <f t="shared" si="31"/>
        <v>0</v>
      </c>
      <c r="C334">
        <f t="shared" si="32"/>
        <v>4</v>
      </c>
      <c r="D334">
        <f t="shared" si="33"/>
        <v>0</v>
      </c>
      <c r="E334">
        <f t="shared" si="34"/>
        <v>500.0000000000001</v>
      </c>
      <c r="F334">
        <f t="shared" si="35"/>
        <v>0</v>
      </c>
    </row>
    <row r="335" spans="1:6" ht="12.75">
      <c r="A335">
        <f t="shared" si="30"/>
        <v>329</v>
      </c>
      <c r="B335">
        <f t="shared" si="31"/>
        <v>0</v>
      </c>
      <c r="C335">
        <f t="shared" si="32"/>
        <v>4</v>
      </c>
      <c r="D335">
        <f t="shared" si="33"/>
        <v>0</v>
      </c>
      <c r="E335">
        <f t="shared" si="34"/>
        <v>500.0000000000001</v>
      </c>
      <c r="F335">
        <f t="shared" si="35"/>
        <v>0</v>
      </c>
    </row>
    <row r="336" spans="1:6" ht="12.75">
      <c r="A336">
        <f t="shared" si="30"/>
        <v>330</v>
      </c>
      <c r="B336">
        <f t="shared" si="31"/>
        <v>0</v>
      </c>
      <c r="C336">
        <f t="shared" si="32"/>
        <v>4</v>
      </c>
      <c r="D336">
        <f t="shared" si="33"/>
        <v>0</v>
      </c>
      <c r="E336">
        <f t="shared" si="34"/>
        <v>500.0000000000001</v>
      </c>
      <c r="F336">
        <f t="shared" si="35"/>
        <v>0</v>
      </c>
    </row>
    <row r="337" spans="1:6" ht="12.75">
      <c r="A337">
        <f t="shared" si="30"/>
        <v>331</v>
      </c>
      <c r="B337">
        <f t="shared" si="31"/>
        <v>0</v>
      </c>
      <c r="C337">
        <f t="shared" si="32"/>
        <v>4</v>
      </c>
      <c r="D337">
        <f t="shared" si="33"/>
        <v>0</v>
      </c>
      <c r="E337">
        <f t="shared" si="34"/>
        <v>500.0000000000001</v>
      </c>
      <c r="F337">
        <f t="shared" si="35"/>
        <v>0</v>
      </c>
    </row>
    <row r="338" spans="1:6" ht="12.75">
      <c r="A338">
        <f t="shared" si="30"/>
        <v>332</v>
      </c>
      <c r="B338">
        <f t="shared" si="31"/>
        <v>0</v>
      </c>
      <c r="C338">
        <f t="shared" si="32"/>
        <v>4</v>
      </c>
      <c r="D338">
        <f t="shared" si="33"/>
        <v>0</v>
      </c>
      <c r="E338">
        <f t="shared" si="34"/>
        <v>500.0000000000001</v>
      </c>
      <c r="F338">
        <f t="shared" si="35"/>
        <v>0</v>
      </c>
    </row>
    <row r="339" spans="1:6" ht="12.75">
      <c r="A339">
        <f t="shared" si="30"/>
        <v>333</v>
      </c>
      <c r="B339">
        <f t="shared" si="31"/>
        <v>0</v>
      </c>
      <c r="C339">
        <f t="shared" si="32"/>
        <v>4</v>
      </c>
      <c r="D339">
        <f t="shared" si="33"/>
        <v>0</v>
      </c>
      <c r="E339">
        <f t="shared" si="34"/>
        <v>500.0000000000001</v>
      </c>
      <c r="F339">
        <f t="shared" si="35"/>
        <v>0</v>
      </c>
    </row>
    <row r="340" spans="1:6" ht="12.75">
      <c r="A340">
        <f t="shared" si="30"/>
        <v>334</v>
      </c>
      <c r="B340">
        <f t="shared" si="31"/>
        <v>0</v>
      </c>
      <c r="C340">
        <f t="shared" si="32"/>
        <v>4</v>
      </c>
      <c r="D340">
        <f t="shared" si="33"/>
        <v>0</v>
      </c>
      <c r="E340">
        <f t="shared" si="34"/>
        <v>500.0000000000001</v>
      </c>
      <c r="F340">
        <f t="shared" si="35"/>
        <v>0</v>
      </c>
    </row>
    <row r="341" spans="1:6" ht="12.75">
      <c r="A341">
        <f t="shared" si="30"/>
        <v>335</v>
      </c>
      <c r="B341">
        <f t="shared" si="31"/>
        <v>0</v>
      </c>
      <c r="C341">
        <f t="shared" si="32"/>
        <v>4</v>
      </c>
      <c r="D341">
        <f t="shared" si="33"/>
        <v>0</v>
      </c>
      <c r="E341">
        <f t="shared" si="34"/>
        <v>500.0000000000001</v>
      </c>
      <c r="F341">
        <f t="shared" si="35"/>
        <v>0</v>
      </c>
    </row>
    <row r="342" spans="1:6" ht="12.75">
      <c r="A342">
        <f t="shared" si="30"/>
        <v>336</v>
      </c>
      <c r="B342">
        <f t="shared" si="31"/>
        <v>0</v>
      </c>
      <c r="C342">
        <f t="shared" si="32"/>
        <v>4</v>
      </c>
      <c r="D342">
        <f t="shared" si="33"/>
        <v>0</v>
      </c>
      <c r="E342">
        <f t="shared" si="34"/>
        <v>500.0000000000001</v>
      </c>
      <c r="F342">
        <f t="shared" si="35"/>
        <v>0</v>
      </c>
    </row>
    <row r="343" spans="1:6" ht="12.75">
      <c r="A343">
        <f t="shared" si="30"/>
        <v>337</v>
      </c>
      <c r="B343">
        <f t="shared" si="31"/>
        <v>0</v>
      </c>
      <c r="C343">
        <f t="shared" si="32"/>
        <v>4</v>
      </c>
      <c r="D343">
        <f t="shared" si="33"/>
        <v>0</v>
      </c>
      <c r="E343">
        <f t="shared" si="34"/>
        <v>500.0000000000001</v>
      </c>
      <c r="F343">
        <f t="shared" si="35"/>
        <v>0</v>
      </c>
    </row>
    <row r="344" spans="1:6" ht="12.75">
      <c r="A344">
        <f t="shared" si="30"/>
        <v>338</v>
      </c>
      <c r="B344">
        <f t="shared" si="31"/>
        <v>0</v>
      </c>
      <c r="C344">
        <f t="shared" si="32"/>
        <v>4</v>
      </c>
      <c r="D344">
        <f t="shared" si="33"/>
        <v>0</v>
      </c>
      <c r="E344">
        <f t="shared" si="34"/>
        <v>500.0000000000001</v>
      </c>
      <c r="F344">
        <f t="shared" si="35"/>
        <v>0</v>
      </c>
    </row>
    <row r="345" spans="1:6" ht="12.75">
      <c r="A345">
        <f t="shared" si="30"/>
        <v>339</v>
      </c>
      <c r="B345">
        <f t="shared" si="31"/>
        <v>0</v>
      </c>
      <c r="C345">
        <f t="shared" si="32"/>
        <v>4</v>
      </c>
      <c r="D345">
        <f t="shared" si="33"/>
        <v>0</v>
      </c>
      <c r="E345">
        <f t="shared" si="34"/>
        <v>500.0000000000001</v>
      </c>
      <c r="F345">
        <f t="shared" si="35"/>
        <v>0</v>
      </c>
    </row>
    <row r="346" spans="1:6" ht="12.75">
      <c r="A346">
        <f t="shared" si="30"/>
        <v>340</v>
      </c>
      <c r="B346">
        <f t="shared" si="31"/>
        <v>0</v>
      </c>
      <c r="C346">
        <f t="shared" si="32"/>
        <v>4</v>
      </c>
      <c r="D346">
        <f t="shared" si="33"/>
        <v>0</v>
      </c>
      <c r="E346">
        <f t="shared" si="34"/>
        <v>500.0000000000001</v>
      </c>
      <c r="F346">
        <f t="shared" si="35"/>
        <v>0</v>
      </c>
    </row>
    <row r="347" spans="1:6" ht="12.75">
      <c r="A347">
        <f t="shared" si="30"/>
        <v>341</v>
      </c>
      <c r="B347">
        <f t="shared" si="31"/>
        <v>0</v>
      </c>
      <c r="C347">
        <f t="shared" si="32"/>
        <v>4</v>
      </c>
      <c r="D347">
        <f t="shared" si="33"/>
        <v>0</v>
      </c>
      <c r="E347">
        <f t="shared" si="34"/>
        <v>500.0000000000001</v>
      </c>
      <c r="F347">
        <f t="shared" si="35"/>
        <v>0</v>
      </c>
    </row>
    <row r="348" spans="1:6" ht="12.75">
      <c r="A348">
        <f t="shared" si="30"/>
        <v>342</v>
      </c>
      <c r="B348">
        <f t="shared" si="31"/>
        <v>0</v>
      </c>
      <c r="C348">
        <f t="shared" si="32"/>
        <v>4</v>
      </c>
      <c r="D348">
        <f t="shared" si="33"/>
        <v>0</v>
      </c>
      <c r="E348">
        <f t="shared" si="34"/>
        <v>500.0000000000001</v>
      </c>
      <c r="F348">
        <f t="shared" si="35"/>
        <v>0</v>
      </c>
    </row>
    <row r="349" spans="1:6" ht="12.75">
      <c r="A349">
        <f t="shared" si="30"/>
        <v>343</v>
      </c>
      <c r="B349">
        <f t="shared" si="31"/>
        <v>0</v>
      </c>
      <c r="C349">
        <f t="shared" si="32"/>
        <v>4</v>
      </c>
      <c r="D349">
        <f t="shared" si="33"/>
        <v>0</v>
      </c>
      <c r="E349">
        <f t="shared" si="34"/>
        <v>500.0000000000001</v>
      </c>
      <c r="F349">
        <f t="shared" si="35"/>
        <v>0</v>
      </c>
    </row>
    <row r="350" spans="1:6" ht="12.75">
      <c r="A350">
        <f t="shared" si="30"/>
        <v>344</v>
      </c>
      <c r="B350">
        <f t="shared" si="31"/>
        <v>0</v>
      </c>
      <c r="C350">
        <f t="shared" si="32"/>
        <v>4</v>
      </c>
      <c r="D350">
        <f t="shared" si="33"/>
        <v>0</v>
      </c>
      <c r="E350">
        <f t="shared" si="34"/>
        <v>500.0000000000001</v>
      </c>
      <c r="F350">
        <f t="shared" si="35"/>
        <v>0</v>
      </c>
    </row>
    <row r="351" spans="1:6" ht="12.75">
      <c r="A351">
        <f t="shared" si="30"/>
        <v>345</v>
      </c>
      <c r="B351">
        <f t="shared" si="31"/>
        <v>0</v>
      </c>
      <c r="C351">
        <f t="shared" si="32"/>
        <v>4</v>
      </c>
      <c r="D351">
        <f t="shared" si="33"/>
        <v>0</v>
      </c>
      <c r="E351">
        <f t="shared" si="34"/>
        <v>500.0000000000001</v>
      </c>
      <c r="F351">
        <f t="shared" si="35"/>
        <v>0</v>
      </c>
    </row>
    <row r="352" spans="1:6" ht="12.75">
      <c r="A352">
        <f t="shared" si="30"/>
        <v>346</v>
      </c>
      <c r="B352">
        <f t="shared" si="31"/>
        <v>0</v>
      </c>
      <c r="C352">
        <f t="shared" si="32"/>
        <v>4</v>
      </c>
      <c r="D352">
        <f t="shared" si="33"/>
        <v>0</v>
      </c>
      <c r="E352">
        <f t="shared" si="34"/>
        <v>500.0000000000001</v>
      </c>
      <c r="F352">
        <f t="shared" si="35"/>
        <v>0</v>
      </c>
    </row>
    <row r="353" spans="1:6" ht="12.75">
      <c r="A353">
        <f t="shared" si="30"/>
        <v>347</v>
      </c>
      <c r="B353">
        <f t="shared" si="31"/>
        <v>0</v>
      </c>
      <c r="C353">
        <f t="shared" si="32"/>
        <v>4</v>
      </c>
      <c r="D353">
        <f t="shared" si="33"/>
        <v>0</v>
      </c>
      <c r="E353">
        <f t="shared" si="34"/>
        <v>500.0000000000001</v>
      </c>
      <c r="F353">
        <f t="shared" si="35"/>
        <v>0</v>
      </c>
    </row>
    <row r="354" spans="1:6" ht="12.75">
      <c r="A354">
        <f t="shared" si="30"/>
        <v>348</v>
      </c>
      <c r="B354">
        <f t="shared" si="31"/>
        <v>0</v>
      </c>
      <c r="C354">
        <f t="shared" si="32"/>
        <v>4</v>
      </c>
      <c r="D354">
        <f t="shared" si="33"/>
        <v>0</v>
      </c>
      <c r="E354">
        <f t="shared" si="34"/>
        <v>500.0000000000001</v>
      </c>
      <c r="F354">
        <f t="shared" si="35"/>
        <v>0</v>
      </c>
    </row>
    <row r="355" spans="1:6" ht="12.75">
      <c r="A355">
        <f t="shared" si="30"/>
        <v>349</v>
      </c>
      <c r="B355">
        <f t="shared" si="31"/>
        <v>0</v>
      </c>
      <c r="C355">
        <f t="shared" si="32"/>
        <v>4</v>
      </c>
      <c r="D355">
        <f t="shared" si="33"/>
        <v>0</v>
      </c>
      <c r="E355">
        <f t="shared" si="34"/>
        <v>500.0000000000001</v>
      </c>
      <c r="F355">
        <f t="shared" si="35"/>
        <v>0</v>
      </c>
    </row>
    <row r="356" spans="1:6" ht="12.75">
      <c r="A356">
        <f t="shared" si="30"/>
        <v>350</v>
      </c>
      <c r="B356">
        <f t="shared" si="31"/>
        <v>0</v>
      </c>
      <c r="C356">
        <f t="shared" si="32"/>
        <v>4</v>
      </c>
      <c r="D356">
        <f t="shared" si="33"/>
        <v>0</v>
      </c>
      <c r="E356">
        <f t="shared" si="34"/>
        <v>500.0000000000001</v>
      </c>
      <c r="F356">
        <f t="shared" si="35"/>
        <v>0</v>
      </c>
    </row>
    <row r="357" spans="1:6" ht="12.75">
      <c r="A357">
        <f t="shared" si="30"/>
        <v>351</v>
      </c>
      <c r="B357">
        <f t="shared" si="31"/>
        <v>0</v>
      </c>
      <c r="C357">
        <f t="shared" si="32"/>
        <v>4</v>
      </c>
      <c r="D357">
        <f t="shared" si="33"/>
        <v>0</v>
      </c>
      <c r="E357">
        <f t="shared" si="34"/>
        <v>500.0000000000001</v>
      </c>
      <c r="F357">
        <f t="shared" si="35"/>
        <v>0</v>
      </c>
    </row>
    <row r="358" spans="1:6" ht="12.75">
      <c r="A358">
        <f t="shared" si="30"/>
        <v>352</v>
      </c>
      <c r="B358">
        <f t="shared" si="31"/>
        <v>0</v>
      </c>
      <c r="C358">
        <f t="shared" si="32"/>
        <v>4</v>
      </c>
      <c r="D358">
        <f t="shared" si="33"/>
        <v>0</v>
      </c>
      <c r="E358">
        <f t="shared" si="34"/>
        <v>500.0000000000001</v>
      </c>
      <c r="F358">
        <f t="shared" si="35"/>
        <v>0</v>
      </c>
    </row>
    <row r="359" spans="1:6" ht="12.75">
      <c r="A359">
        <f t="shared" si="30"/>
        <v>353</v>
      </c>
      <c r="B359">
        <f t="shared" si="31"/>
        <v>0</v>
      </c>
      <c r="C359">
        <f t="shared" si="32"/>
        <v>4</v>
      </c>
      <c r="D359">
        <f t="shared" si="33"/>
        <v>0</v>
      </c>
      <c r="E359">
        <f t="shared" si="34"/>
        <v>500.0000000000001</v>
      </c>
      <c r="F359">
        <f t="shared" si="35"/>
        <v>0</v>
      </c>
    </row>
    <row r="360" spans="1:6" ht="12.75">
      <c r="A360">
        <f t="shared" si="30"/>
        <v>354</v>
      </c>
      <c r="B360">
        <f t="shared" si="31"/>
        <v>0</v>
      </c>
      <c r="C360">
        <f t="shared" si="32"/>
        <v>4</v>
      </c>
      <c r="D360">
        <f t="shared" si="33"/>
        <v>0</v>
      </c>
      <c r="E360">
        <f t="shared" si="34"/>
        <v>500.0000000000001</v>
      </c>
      <c r="F360">
        <f t="shared" si="35"/>
        <v>0</v>
      </c>
    </row>
    <row r="361" spans="1:6" ht="12.75">
      <c r="A361">
        <f t="shared" si="30"/>
        <v>355</v>
      </c>
      <c r="B361">
        <f t="shared" si="31"/>
        <v>0</v>
      </c>
      <c r="C361">
        <f t="shared" si="32"/>
        <v>4</v>
      </c>
      <c r="D361">
        <f t="shared" si="33"/>
        <v>0</v>
      </c>
      <c r="E361">
        <f t="shared" si="34"/>
        <v>500.0000000000001</v>
      </c>
      <c r="F361">
        <f t="shared" si="35"/>
        <v>0</v>
      </c>
    </row>
    <row r="362" spans="1:6" ht="12.75">
      <c r="A362">
        <f t="shared" si="30"/>
        <v>356</v>
      </c>
      <c r="B362">
        <f t="shared" si="31"/>
        <v>0</v>
      </c>
      <c r="C362">
        <f t="shared" si="32"/>
        <v>4</v>
      </c>
      <c r="D362">
        <f t="shared" si="33"/>
        <v>0</v>
      </c>
      <c r="E362">
        <f t="shared" si="34"/>
        <v>500.0000000000001</v>
      </c>
      <c r="F362">
        <f t="shared" si="35"/>
        <v>0</v>
      </c>
    </row>
    <row r="363" spans="1:6" ht="12.75">
      <c r="A363">
        <f t="shared" si="30"/>
        <v>357</v>
      </c>
      <c r="B363">
        <f t="shared" si="31"/>
        <v>0</v>
      </c>
      <c r="C363">
        <f t="shared" si="32"/>
        <v>4</v>
      </c>
      <c r="D363">
        <f t="shared" si="33"/>
        <v>0</v>
      </c>
      <c r="E363">
        <f t="shared" si="34"/>
        <v>500.0000000000001</v>
      </c>
      <c r="F363">
        <f t="shared" si="35"/>
        <v>0</v>
      </c>
    </row>
    <row r="364" spans="1:6" ht="12.75">
      <c r="A364">
        <f t="shared" si="30"/>
        <v>358</v>
      </c>
      <c r="B364">
        <f t="shared" si="31"/>
        <v>0</v>
      </c>
      <c r="C364">
        <f t="shared" si="32"/>
        <v>4</v>
      </c>
      <c r="D364">
        <f t="shared" si="33"/>
        <v>0</v>
      </c>
      <c r="E364">
        <f t="shared" si="34"/>
        <v>500.0000000000001</v>
      </c>
      <c r="F364">
        <f t="shared" si="35"/>
        <v>0</v>
      </c>
    </row>
    <row r="365" spans="1:6" ht="12.75">
      <c r="A365">
        <f t="shared" si="30"/>
        <v>359</v>
      </c>
      <c r="B365">
        <f t="shared" si="31"/>
        <v>0</v>
      </c>
      <c r="C365">
        <f t="shared" si="32"/>
        <v>4</v>
      </c>
      <c r="D365">
        <f t="shared" si="33"/>
        <v>0</v>
      </c>
      <c r="E365">
        <f t="shared" si="34"/>
        <v>500.0000000000001</v>
      </c>
      <c r="F365">
        <f t="shared" si="35"/>
        <v>0</v>
      </c>
    </row>
    <row r="366" spans="1:6" ht="12.75">
      <c r="A366">
        <f t="shared" si="30"/>
        <v>360</v>
      </c>
      <c r="B366">
        <f t="shared" si="31"/>
        <v>0</v>
      </c>
      <c r="C366">
        <f t="shared" si="32"/>
        <v>4</v>
      </c>
      <c r="D366">
        <f t="shared" si="33"/>
        <v>0</v>
      </c>
      <c r="E366">
        <f t="shared" si="34"/>
        <v>500.0000000000001</v>
      </c>
      <c r="F366">
        <f t="shared" si="35"/>
        <v>0</v>
      </c>
    </row>
    <row r="367" spans="1:6" ht="12.75">
      <c r="A367">
        <f t="shared" si="30"/>
        <v>361</v>
      </c>
      <c r="B367">
        <f t="shared" si="31"/>
        <v>0</v>
      </c>
      <c r="C367">
        <f t="shared" si="32"/>
        <v>4</v>
      </c>
      <c r="D367">
        <f t="shared" si="33"/>
        <v>0</v>
      </c>
      <c r="E367">
        <f t="shared" si="34"/>
        <v>500.0000000000001</v>
      </c>
      <c r="F367">
        <f t="shared" si="35"/>
        <v>0</v>
      </c>
    </row>
    <row r="368" spans="1:6" ht="12.75">
      <c r="A368">
        <f t="shared" si="30"/>
        <v>362</v>
      </c>
      <c r="B368">
        <f t="shared" si="31"/>
        <v>0</v>
      </c>
      <c r="C368">
        <f t="shared" si="32"/>
        <v>4</v>
      </c>
      <c r="D368">
        <f t="shared" si="33"/>
        <v>0</v>
      </c>
      <c r="E368">
        <f t="shared" si="34"/>
        <v>500.0000000000001</v>
      </c>
      <c r="F368">
        <f t="shared" si="35"/>
        <v>0</v>
      </c>
    </row>
    <row r="369" spans="1:6" ht="12.75">
      <c r="A369">
        <f t="shared" si="30"/>
        <v>363</v>
      </c>
      <c r="B369">
        <f t="shared" si="31"/>
        <v>0</v>
      </c>
      <c r="C369">
        <f t="shared" si="32"/>
        <v>4</v>
      </c>
      <c r="D369">
        <f t="shared" si="33"/>
        <v>0</v>
      </c>
      <c r="E369">
        <f t="shared" si="34"/>
        <v>500.0000000000001</v>
      </c>
      <c r="F369">
        <f t="shared" si="35"/>
        <v>0</v>
      </c>
    </row>
    <row r="370" spans="1:6" ht="12.75">
      <c r="A370">
        <f t="shared" si="30"/>
        <v>364</v>
      </c>
      <c r="B370">
        <f t="shared" si="31"/>
        <v>0</v>
      </c>
      <c r="C370">
        <f t="shared" si="32"/>
        <v>4</v>
      </c>
      <c r="D370">
        <f t="shared" si="33"/>
        <v>0</v>
      </c>
      <c r="E370">
        <f t="shared" si="34"/>
        <v>500.0000000000001</v>
      </c>
      <c r="F370">
        <f t="shared" si="35"/>
        <v>0</v>
      </c>
    </row>
    <row r="371" spans="1:6" ht="12.75">
      <c r="A371">
        <f aca="true" t="shared" si="36" ref="A371:A400">A370+DT_DEST</f>
        <v>365</v>
      </c>
      <c r="B371">
        <f aca="true" t="shared" si="37" ref="B371:B400">IF(AND(A371/TO_DEST&gt;100,A371/TO_DEST&lt;150),1,0)</f>
        <v>0</v>
      </c>
      <c r="C371">
        <f aca="true" t="shared" si="38" ref="C371:C400">I_DEST/(1+KO_DEST*F370*E370)</f>
        <v>4</v>
      </c>
      <c r="D371">
        <f aca="true" t="shared" si="39" ref="D371:D400">K1_DEST*C371*F370*E370-B371*K3_DEST*E370*D_DEST</f>
        <v>0</v>
      </c>
      <c r="E371">
        <f aca="true" t="shared" si="40" ref="E371:E400">E370+D371*DT_DEST</f>
        <v>500.0000000000001</v>
      </c>
      <c r="F371">
        <f t="shared" si="35"/>
        <v>0</v>
      </c>
    </row>
    <row r="372" spans="1:6" ht="12.75">
      <c r="A372">
        <f t="shared" si="36"/>
        <v>366</v>
      </c>
      <c r="B372">
        <f t="shared" si="37"/>
        <v>0</v>
      </c>
      <c r="C372">
        <f t="shared" si="38"/>
        <v>4</v>
      </c>
      <c r="D372">
        <f t="shared" si="39"/>
        <v>0</v>
      </c>
      <c r="E372">
        <f t="shared" si="40"/>
        <v>500.0000000000001</v>
      </c>
      <c r="F372">
        <f t="shared" si="35"/>
        <v>0</v>
      </c>
    </row>
    <row r="373" spans="1:6" ht="12.75">
      <c r="A373">
        <f t="shared" si="36"/>
        <v>367</v>
      </c>
      <c r="B373">
        <f t="shared" si="37"/>
        <v>0</v>
      </c>
      <c r="C373">
        <f t="shared" si="38"/>
        <v>4</v>
      </c>
      <c r="D373">
        <f t="shared" si="39"/>
        <v>0</v>
      </c>
      <c r="E373">
        <f t="shared" si="40"/>
        <v>500.0000000000001</v>
      </c>
      <c r="F373">
        <f t="shared" si="35"/>
        <v>0</v>
      </c>
    </row>
    <row r="374" spans="1:6" ht="12.75">
      <c r="A374">
        <f t="shared" si="36"/>
        <v>368</v>
      </c>
      <c r="B374">
        <f t="shared" si="37"/>
        <v>0</v>
      </c>
      <c r="C374">
        <f t="shared" si="38"/>
        <v>4</v>
      </c>
      <c r="D374">
        <f t="shared" si="39"/>
        <v>0</v>
      </c>
      <c r="E374">
        <f t="shared" si="40"/>
        <v>500.0000000000001</v>
      </c>
      <c r="F374">
        <f t="shared" si="35"/>
        <v>0</v>
      </c>
    </row>
    <row r="375" spans="1:6" ht="12.75">
      <c r="A375">
        <f t="shared" si="36"/>
        <v>369</v>
      </c>
      <c r="B375">
        <f t="shared" si="37"/>
        <v>0</v>
      </c>
      <c r="C375">
        <f t="shared" si="38"/>
        <v>4</v>
      </c>
      <c r="D375">
        <f t="shared" si="39"/>
        <v>0</v>
      </c>
      <c r="E375">
        <f t="shared" si="40"/>
        <v>500.0000000000001</v>
      </c>
      <c r="F375">
        <f t="shared" si="35"/>
        <v>0</v>
      </c>
    </row>
    <row r="376" spans="1:6" ht="12.75">
      <c r="A376">
        <f t="shared" si="36"/>
        <v>370</v>
      </c>
      <c r="B376">
        <f t="shared" si="37"/>
        <v>0</v>
      </c>
      <c r="C376">
        <f t="shared" si="38"/>
        <v>4</v>
      </c>
      <c r="D376">
        <f t="shared" si="39"/>
        <v>0</v>
      </c>
      <c r="E376">
        <f t="shared" si="40"/>
        <v>500.0000000000001</v>
      </c>
      <c r="F376">
        <f t="shared" si="35"/>
        <v>0</v>
      </c>
    </row>
    <row r="377" spans="1:6" ht="12.75">
      <c r="A377">
        <f t="shared" si="36"/>
        <v>371</v>
      </c>
      <c r="B377">
        <f t="shared" si="37"/>
        <v>0</v>
      </c>
      <c r="C377">
        <f t="shared" si="38"/>
        <v>4</v>
      </c>
      <c r="D377">
        <f t="shared" si="39"/>
        <v>0</v>
      </c>
      <c r="E377">
        <f t="shared" si="40"/>
        <v>500.0000000000001</v>
      </c>
      <c r="F377">
        <f t="shared" si="35"/>
        <v>0</v>
      </c>
    </row>
    <row r="378" spans="1:6" ht="12.75">
      <c r="A378">
        <f t="shared" si="36"/>
        <v>372</v>
      </c>
      <c r="B378">
        <f t="shared" si="37"/>
        <v>0</v>
      </c>
      <c r="C378">
        <f t="shared" si="38"/>
        <v>4</v>
      </c>
      <c r="D378">
        <f t="shared" si="39"/>
        <v>0</v>
      </c>
      <c r="E378">
        <f t="shared" si="40"/>
        <v>500.0000000000001</v>
      </c>
      <c r="F378">
        <f t="shared" si="35"/>
        <v>0</v>
      </c>
    </row>
    <row r="379" spans="1:6" ht="12.75">
      <c r="A379">
        <f t="shared" si="36"/>
        <v>373</v>
      </c>
      <c r="B379">
        <f t="shared" si="37"/>
        <v>0</v>
      </c>
      <c r="C379">
        <f t="shared" si="38"/>
        <v>4</v>
      </c>
      <c r="D379">
        <f t="shared" si="39"/>
        <v>0</v>
      </c>
      <c r="E379">
        <f t="shared" si="40"/>
        <v>500.0000000000001</v>
      </c>
      <c r="F379">
        <f t="shared" si="35"/>
        <v>0</v>
      </c>
    </row>
    <row r="380" spans="1:6" ht="12.75">
      <c r="A380">
        <f t="shared" si="36"/>
        <v>374</v>
      </c>
      <c r="B380">
        <f t="shared" si="37"/>
        <v>0</v>
      </c>
      <c r="C380">
        <f t="shared" si="38"/>
        <v>4</v>
      </c>
      <c r="D380">
        <f t="shared" si="39"/>
        <v>0</v>
      </c>
      <c r="E380">
        <f t="shared" si="40"/>
        <v>500.0000000000001</v>
      </c>
      <c r="F380">
        <f t="shared" si="35"/>
        <v>0</v>
      </c>
    </row>
    <row r="381" spans="1:6" ht="12.75">
      <c r="A381">
        <f t="shared" si="36"/>
        <v>375</v>
      </c>
      <c r="B381">
        <f t="shared" si="37"/>
        <v>0</v>
      </c>
      <c r="C381">
        <f t="shared" si="38"/>
        <v>4</v>
      </c>
      <c r="D381">
        <f t="shared" si="39"/>
        <v>0</v>
      </c>
      <c r="E381">
        <f t="shared" si="40"/>
        <v>500.0000000000001</v>
      </c>
      <c r="F381">
        <f t="shared" si="35"/>
        <v>0</v>
      </c>
    </row>
    <row r="382" spans="1:6" ht="12.75">
      <c r="A382">
        <f t="shared" si="36"/>
        <v>376</v>
      </c>
      <c r="B382">
        <f t="shared" si="37"/>
        <v>0</v>
      </c>
      <c r="C382">
        <f t="shared" si="38"/>
        <v>4</v>
      </c>
      <c r="D382">
        <f t="shared" si="39"/>
        <v>0</v>
      </c>
      <c r="E382">
        <f t="shared" si="40"/>
        <v>500.0000000000001</v>
      </c>
      <c r="F382">
        <f t="shared" si="35"/>
        <v>0</v>
      </c>
    </row>
    <row r="383" spans="1:6" ht="12.75">
      <c r="A383">
        <f t="shared" si="36"/>
        <v>377</v>
      </c>
      <c r="B383">
        <f t="shared" si="37"/>
        <v>0</v>
      </c>
      <c r="C383">
        <f t="shared" si="38"/>
        <v>4</v>
      </c>
      <c r="D383">
        <f t="shared" si="39"/>
        <v>0</v>
      </c>
      <c r="E383">
        <f t="shared" si="40"/>
        <v>500.0000000000001</v>
      </c>
      <c r="F383">
        <f t="shared" si="35"/>
        <v>0</v>
      </c>
    </row>
    <row r="384" spans="1:6" ht="12.75">
      <c r="A384">
        <f t="shared" si="36"/>
        <v>378</v>
      </c>
      <c r="B384">
        <f t="shared" si="37"/>
        <v>0</v>
      </c>
      <c r="C384">
        <f t="shared" si="38"/>
        <v>4</v>
      </c>
      <c r="D384">
        <f t="shared" si="39"/>
        <v>0</v>
      </c>
      <c r="E384">
        <f t="shared" si="40"/>
        <v>500.0000000000001</v>
      </c>
      <c r="F384">
        <f t="shared" si="35"/>
        <v>0</v>
      </c>
    </row>
    <row r="385" spans="1:6" ht="12.75">
      <c r="A385">
        <f t="shared" si="36"/>
        <v>379</v>
      </c>
      <c r="B385">
        <f t="shared" si="37"/>
        <v>0</v>
      </c>
      <c r="C385">
        <f t="shared" si="38"/>
        <v>4</v>
      </c>
      <c r="D385">
        <f t="shared" si="39"/>
        <v>0</v>
      </c>
      <c r="E385">
        <f t="shared" si="40"/>
        <v>500.0000000000001</v>
      </c>
      <c r="F385">
        <f t="shared" si="35"/>
        <v>0</v>
      </c>
    </row>
    <row r="386" spans="1:6" ht="12.75">
      <c r="A386">
        <f t="shared" si="36"/>
        <v>380</v>
      </c>
      <c r="B386">
        <f t="shared" si="37"/>
        <v>0</v>
      </c>
      <c r="C386">
        <f t="shared" si="38"/>
        <v>4</v>
      </c>
      <c r="D386">
        <f t="shared" si="39"/>
        <v>0</v>
      </c>
      <c r="E386">
        <f t="shared" si="40"/>
        <v>500.0000000000001</v>
      </c>
      <c r="F386">
        <f t="shared" si="35"/>
        <v>0</v>
      </c>
    </row>
    <row r="387" spans="1:6" ht="12.75">
      <c r="A387">
        <f t="shared" si="36"/>
        <v>381</v>
      </c>
      <c r="B387">
        <f t="shared" si="37"/>
        <v>0</v>
      </c>
      <c r="C387">
        <f t="shared" si="38"/>
        <v>4</v>
      </c>
      <c r="D387">
        <f t="shared" si="39"/>
        <v>0</v>
      </c>
      <c r="E387">
        <f t="shared" si="40"/>
        <v>500.0000000000001</v>
      </c>
      <c r="F387">
        <f t="shared" si="35"/>
        <v>0</v>
      </c>
    </row>
    <row r="388" spans="1:6" ht="12.75">
      <c r="A388">
        <f t="shared" si="36"/>
        <v>382</v>
      </c>
      <c r="B388">
        <f t="shared" si="37"/>
        <v>0</v>
      </c>
      <c r="C388">
        <f t="shared" si="38"/>
        <v>4</v>
      </c>
      <c r="D388">
        <f t="shared" si="39"/>
        <v>0</v>
      </c>
      <c r="E388">
        <f t="shared" si="40"/>
        <v>500.0000000000001</v>
      </c>
      <c r="F388">
        <f t="shared" si="35"/>
        <v>0</v>
      </c>
    </row>
    <row r="389" spans="1:6" ht="12.75">
      <c r="A389">
        <f t="shared" si="36"/>
        <v>383</v>
      </c>
      <c r="B389">
        <f t="shared" si="37"/>
        <v>0</v>
      </c>
      <c r="C389">
        <f t="shared" si="38"/>
        <v>4</v>
      </c>
      <c r="D389">
        <f t="shared" si="39"/>
        <v>0</v>
      </c>
      <c r="E389">
        <f t="shared" si="40"/>
        <v>500.0000000000001</v>
      </c>
      <c r="F389">
        <f t="shared" si="35"/>
        <v>0</v>
      </c>
    </row>
    <row r="390" spans="1:6" ht="12.75">
      <c r="A390">
        <f t="shared" si="36"/>
        <v>384</v>
      </c>
      <c r="B390">
        <f t="shared" si="37"/>
        <v>0</v>
      </c>
      <c r="C390">
        <f t="shared" si="38"/>
        <v>4</v>
      </c>
      <c r="D390">
        <f t="shared" si="39"/>
        <v>0</v>
      </c>
      <c r="E390">
        <f t="shared" si="40"/>
        <v>500.0000000000001</v>
      </c>
      <c r="F390">
        <f t="shared" si="35"/>
        <v>0</v>
      </c>
    </row>
    <row r="391" spans="1:6" ht="12.75">
      <c r="A391">
        <f t="shared" si="36"/>
        <v>385</v>
      </c>
      <c r="B391">
        <f t="shared" si="37"/>
        <v>0</v>
      </c>
      <c r="C391">
        <f t="shared" si="38"/>
        <v>4</v>
      </c>
      <c r="D391">
        <f t="shared" si="39"/>
        <v>0</v>
      </c>
      <c r="E391">
        <f t="shared" si="40"/>
        <v>500.0000000000001</v>
      </c>
      <c r="F391">
        <f t="shared" si="35"/>
        <v>0</v>
      </c>
    </row>
    <row r="392" spans="1:6" ht="12.75">
      <c r="A392">
        <f t="shared" si="36"/>
        <v>386</v>
      </c>
      <c r="B392">
        <f t="shared" si="37"/>
        <v>0</v>
      </c>
      <c r="C392">
        <f t="shared" si="38"/>
        <v>4</v>
      </c>
      <c r="D392">
        <f t="shared" si="39"/>
        <v>0</v>
      </c>
      <c r="E392">
        <f t="shared" si="40"/>
        <v>500.0000000000001</v>
      </c>
      <c r="F392">
        <f t="shared" si="35"/>
        <v>0</v>
      </c>
    </row>
    <row r="393" spans="1:6" ht="12.75">
      <c r="A393">
        <f t="shared" si="36"/>
        <v>387</v>
      </c>
      <c r="B393">
        <f t="shared" si="37"/>
        <v>0</v>
      </c>
      <c r="C393">
        <f t="shared" si="38"/>
        <v>4</v>
      </c>
      <c r="D393">
        <f t="shared" si="39"/>
        <v>0</v>
      </c>
      <c r="E393">
        <f t="shared" si="40"/>
        <v>500.0000000000001</v>
      </c>
      <c r="F393">
        <f aca="true" t="shared" si="41" ref="F393:F400">MT_DEST-F_DEST*E392</f>
        <v>0</v>
      </c>
    </row>
    <row r="394" spans="1:6" ht="12.75">
      <c r="A394">
        <f t="shared" si="36"/>
        <v>388</v>
      </c>
      <c r="B394">
        <f t="shared" si="37"/>
        <v>0</v>
      </c>
      <c r="C394">
        <f t="shared" si="38"/>
        <v>4</v>
      </c>
      <c r="D394">
        <f t="shared" si="39"/>
        <v>0</v>
      </c>
      <c r="E394">
        <f t="shared" si="40"/>
        <v>500.0000000000001</v>
      </c>
      <c r="F394">
        <f t="shared" si="41"/>
        <v>0</v>
      </c>
    </row>
    <row r="395" spans="1:6" ht="12.75">
      <c r="A395">
        <f t="shared" si="36"/>
        <v>389</v>
      </c>
      <c r="B395">
        <f t="shared" si="37"/>
        <v>0</v>
      </c>
      <c r="C395">
        <f t="shared" si="38"/>
        <v>4</v>
      </c>
      <c r="D395">
        <f t="shared" si="39"/>
        <v>0</v>
      </c>
      <c r="E395">
        <f t="shared" si="40"/>
        <v>500.0000000000001</v>
      </c>
      <c r="F395">
        <f t="shared" si="41"/>
        <v>0</v>
      </c>
    </row>
    <row r="396" spans="1:6" ht="12.75">
      <c r="A396">
        <f t="shared" si="36"/>
        <v>390</v>
      </c>
      <c r="B396">
        <f t="shared" si="37"/>
        <v>0</v>
      </c>
      <c r="C396">
        <f t="shared" si="38"/>
        <v>4</v>
      </c>
      <c r="D396">
        <f t="shared" si="39"/>
        <v>0</v>
      </c>
      <c r="E396">
        <f t="shared" si="40"/>
        <v>500.0000000000001</v>
      </c>
      <c r="F396">
        <f t="shared" si="41"/>
        <v>0</v>
      </c>
    </row>
    <row r="397" spans="1:6" ht="12.75">
      <c r="A397">
        <f t="shared" si="36"/>
        <v>391</v>
      </c>
      <c r="B397">
        <f t="shared" si="37"/>
        <v>0</v>
      </c>
      <c r="C397">
        <f t="shared" si="38"/>
        <v>4</v>
      </c>
      <c r="D397">
        <f t="shared" si="39"/>
        <v>0</v>
      </c>
      <c r="E397">
        <f t="shared" si="40"/>
        <v>500.0000000000001</v>
      </c>
      <c r="F397">
        <f t="shared" si="41"/>
        <v>0</v>
      </c>
    </row>
    <row r="398" spans="1:6" ht="12.75">
      <c r="A398">
        <f t="shared" si="36"/>
        <v>392</v>
      </c>
      <c r="B398">
        <f t="shared" si="37"/>
        <v>0</v>
      </c>
      <c r="C398">
        <f t="shared" si="38"/>
        <v>4</v>
      </c>
      <c r="D398">
        <f t="shared" si="39"/>
        <v>0</v>
      </c>
      <c r="E398">
        <f t="shared" si="40"/>
        <v>500.0000000000001</v>
      </c>
      <c r="F398">
        <f t="shared" si="41"/>
        <v>0</v>
      </c>
    </row>
    <row r="399" spans="1:6" ht="12.75">
      <c r="A399">
        <f t="shared" si="36"/>
        <v>393</v>
      </c>
      <c r="B399">
        <f t="shared" si="37"/>
        <v>0</v>
      </c>
      <c r="C399">
        <f t="shared" si="38"/>
        <v>4</v>
      </c>
      <c r="D399">
        <f t="shared" si="39"/>
        <v>0</v>
      </c>
      <c r="E399">
        <f t="shared" si="40"/>
        <v>500.0000000000001</v>
      </c>
      <c r="F399">
        <f t="shared" si="41"/>
        <v>0</v>
      </c>
    </row>
    <row r="400" spans="1:6" ht="12.75">
      <c r="A400">
        <f t="shared" si="36"/>
        <v>394</v>
      </c>
      <c r="B400">
        <f t="shared" si="37"/>
        <v>0</v>
      </c>
      <c r="C400">
        <f t="shared" si="38"/>
        <v>4</v>
      </c>
      <c r="D400">
        <f t="shared" si="39"/>
        <v>0</v>
      </c>
      <c r="E400">
        <f t="shared" si="40"/>
        <v>500.0000000000001</v>
      </c>
      <c r="F400">
        <f t="shared" si="41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2009-02-19T11:39:54Z</dcterms:created>
  <dcterms:modified xsi:type="dcterms:W3CDTF">2021-10-21T17:23:10Z</dcterms:modified>
  <cp:category/>
  <cp:version/>
  <cp:contentType/>
  <cp:contentStatus/>
</cp:coreProperties>
</file>