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cuments\2024_SCRADEANU_DANIEL\24_ECO\24_HAZARD SI RISC\24_APLICATII\24_PADURE_H&amp;R\"/>
    </mc:Choice>
  </mc:AlternateContent>
  <xr:revisionPtr revIDLastSave="0" documentId="13_ncr:1_{7C326301-87AE-4A8C-9814-4F8B489B0586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SABLON DE CALCUL" sheetId="1" r:id="rId1"/>
    <sheet name="1_BAZA DE DATE" sheetId="2" r:id="rId2"/>
    <sheet name="2_COEF_DENSITATE" sheetId="3" r:id="rId3"/>
    <sheet name="3_COEF_PANTA" sheetId="4" r:id="rId4"/>
    <sheet name="4_COEF_DAUNATORI" sheetId="5" r:id="rId5"/>
    <sheet name="5_COEF_LITOLOGIE" sheetId="6" r:id="rId6"/>
    <sheet name="6_CALCUL_HAZARD" sheetId="7" r:id="rId7"/>
    <sheet name="7_CALCUL_RISC" sheetId="8" r:id="rId8"/>
    <sheet name="8_DATE_HARTI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3" l="1"/>
  <c r="J26" i="3"/>
  <c r="I26" i="3"/>
  <c r="H26" i="3"/>
  <c r="G26" i="3"/>
  <c r="F26" i="3"/>
  <c r="E26" i="3"/>
  <c r="J25" i="3"/>
  <c r="I25" i="3"/>
  <c r="H25" i="3"/>
  <c r="K25" i="3" s="1"/>
  <c r="G25" i="3"/>
  <c r="F25" i="3"/>
  <c r="E25" i="3"/>
  <c r="J24" i="3"/>
  <c r="I24" i="3"/>
  <c r="H24" i="3"/>
  <c r="G24" i="3"/>
  <c r="F24" i="3"/>
  <c r="E24" i="3"/>
  <c r="K24" i="3" s="1"/>
  <c r="J23" i="3"/>
  <c r="I23" i="3"/>
  <c r="H23" i="3"/>
  <c r="G23" i="3"/>
  <c r="F23" i="3"/>
  <c r="E23" i="3"/>
  <c r="K23" i="3" s="1"/>
  <c r="J22" i="3"/>
  <c r="I22" i="3"/>
  <c r="K22" i="3" s="1"/>
  <c r="H22" i="3"/>
  <c r="G22" i="3"/>
  <c r="F22" i="3"/>
  <c r="E22" i="3"/>
  <c r="J21" i="3"/>
  <c r="I21" i="3"/>
  <c r="H21" i="3"/>
  <c r="G21" i="3"/>
  <c r="F21" i="3"/>
  <c r="K21" i="3" s="1"/>
  <c r="E21" i="3"/>
  <c r="J20" i="3"/>
  <c r="I20" i="3"/>
  <c r="H20" i="3"/>
  <c r="G20" i="3"/>
  <c r="F20" i="3"/>
  <c r="E20" i="3"/>
  <c r="K20" i="3" s="1"/>
  <c r="J19" i="3"/>
  <c r="K19" i="3" s="1"/>
  <c r="I19" i="3"/>
  <c r="H19" i="3"/>
  <c r="G19" i="3"/>
  <c r="F19" i="3"/>
  <c r="E19" i="3"/>
  <c r="J18" i="3"/>
  <c r="I18" i="3"/>
  <c r="H18" i="3"/>
  <c r="G18" i="3"/>
  <c r="K18" i="3" s="1"/>
  <c r="F18" i="3"/>
  <c r="E18" i="3"/>
  <c r="J17" i="3"/>
  <c r="I17" i="3"/>
  <c r="H17" i="3"/>
  <c r="G17" i="3"/>
  <c r="F17" i="3"/>
  <c r="E17" i="3"/>
  <c r="K17" i="3" s="1"/>
  <c r="K16" i="3"/>
  <c r="J16" i="3"/>
  <c r="I16" i="3"/>
  <c r="H16" i="3"/>
  <c r="G16" i="3"/>
  <c r="F16" i="3"/>
  <c r="E16" i="3"/>
  <c r="J15" i="3"/>
  <c r="I15" i="3"/>
  <c r="H15" i="3"/>
  <c r="K15" i="3" s="1"/>
  <c r="G15" i="3"/>
  <c r="F15" i="3"/>
  <c r="E15" i="3"/>
  <c r="J14" i="3"/>
  <c r="I14" i="3"/>
  <c r="H14" i="3"/>
  <c r="G14" i="3"/>
  <c r="F14" i="3"/>
  <c r="E14" i="3"/>
  <c r="K14" i="3" s="1"/>
  <c r="J13" i="3"/>
  <c r="I13" i="3"/>
  <c r="H13" i="3"/>
  <c r="G13" i="3"/>
  <c r="F13" i="3"/>
  <c r="E13" i="3"/>
  <c r="K13" i="3" s="1"/>
  <c r="J12" i="3"/>
  <c r="I12" i="3"/>
  <c r="K12" i="3" s="1"/>
  <c r="H12" i="3"/>
  <c r="G12" i="3"/>
  <c r="F12" i="3"/>
  <c r="E12" i="3"/>
  <c r="J11" i="3"/>
  <c r="I11" i="3"/>
  <c r="H11" i="3"/>
  <c r="G11" i="3"/>
  <c r="F11" i="3"/>
  <c r="K11" i="3" s="1"/>
  <c r="E11" i="3"/>
  <c r="J10" i="3"/>
  <c r="I10" i="3"/>
  <c r="H10" i="3"/>
  <c r="G10" i="3"/>
  <c r="F10" i="3"/>
  <c r="E10" i="3"/>
  <c r="K10" i="3" s="1"/>
  <c r="J9" i="3"/>
  <c r="K9" i="3" s="1"/>
  <c r="I9" i="3"/>
  <c r="H9" i="3"/>
  <c r="G9" i="3"/>
  <c r="F9" i="3"/>
  <c r="E9" i="3"/>
  <c r="J8" i="3"/>
  <c r="I8" i="3"/>
  <c r="H8" i="3"/>
  <c r="G8" i="3"/>
  <c r="K8" i="3" s="1"/>
  <c r="F8" i="3"/>
  <c r="E8" i="3"/>
  <c r="J7" i="3"/>
  <c r="I7" i="3"/>
  <c r="H7" i="3"/>
  <c r="G7" i="3"/>
  <c r="F7" i="3"/>
  <c r="E7" i="3"/>
  <c r="K7" i="3" s="1"/>
  <c r="K6" i="3"/>
  <c r="J6" i="3"/>
  <c r="I6" i="3"/>
  <c r="H6" i="3"/>
  <c r="G6" i="3"/>
  <c r="F6" i="3"/>
  <c r="E6" i="3"/>
  <c r="J5" i="3"/>
  <c r="I5" i="3"/>
  <c r="H5" i="3"/>
  <c r="K5" i="3" s="1"/>
  <c r="G5" i="3"/>
  <c r="F5" i="3"/>
  <c r="E5" i="3"/>
  <c r="J4" i="3"/>
  <c r="I4" i="3"/>
  <c r="H4" i="3"/>
  <c r="G4" i="3"/>
  <c r="F4" i="3"/>
  <c r="E4" i="3"/>
  <c r="K4" i="3" s="1"/>
  <c r="J3" i="3"/>
  <c r="I3" i="3"/>
  <c r="H3" i="3"/>
  <c r="G3" i="3"/>
  <c r="F3" i="3"/>
  <c r="E3" i="3"/>
  <c r="K3" i="3" s="1"/>
  <c r="M27" i="8"/>
  <c r="L27" i="8"/>
  <c r="K27" i="8"/>
  <c r="N27" i="8" s="1"/>
  <c r="I27" i="8"/>
  <c r="H27" i="8"/>
  <c r="G27" i="8"/>
  <c r="J27" i="8" s="1"/>
  <c r="O27" i="8" s="1"/>
  <c r="Q27" i="8" s="1"/>
  <c r="M26" i="8"/>
  <c r="L26" i="8"/>
  <c r="K26" i="8"/>
  <c r="N26" i="8" s="1"/>
  <c r="O26" i="8" s="1"/>
  <c r="Q26" i="8" s="1"/>
  <c r="J26" i="8"/>
  <c r="I26" i="8"/>
  <c r="H26" i="8"/>
  <c r="G26" i="8"/>
  <c r="M25" i="8"/>
  <c r="L25" i="8"/>
  <c r="K25" i="8"/>
  <c r="N25" i="8" s="1"/>
  <c r="I25" i="8"/>
  <c r="H25" i="8"/>
  <c r="G25" i="8"/>
  <c r="J25" i="8" s="1"/>
  <c r="M24" i="8"/>
  <c r="L24" i="8"/>
  <c r="K24" i="8"/>
  <c r="N24" i="8" s="1"/>
  <c r="O24" i="8" s="1"/>
  <c r="Q24" i="8" s="1"/>
  <c r="J24" i="8"/>
  <c r="I24" i="8"/>
  <c r="H24" i="8"/>
  <c r="G24" i="8"/>
  <c r="M23" i="8"/>
  <c r="L23" i="8"/>
  <c r="K23" i="8"/>
  <c r="N23" i="8" s="1"/>
  <c r="I23" i="8"/>
  <c r="H23" i="8"/>
  <c r="G23" i="8"/>
  <c r="J23" i="8" s="1"/>
  <c r="M22" i="8"/>
  <c r="L22" i="8"/>
  <c r="K22" i="8"/>
  <c r="N22" i="8" s="1"/>
  <c r="O22" i="8" s="1"/>
  <c r="Q22" i="8" s="1"/>
  <c r="J22" i="8"/>
  <c r="I22" i="8"/>
  <c r="H22" i="8"/>
  <c r="G22" i="8"/>
  <c r="M21" i="8"/>
  <c r="L21" i="8"/>
  <c r="K21" i="8"/>
  <c r="N21" i="8" s="1"/>
  <c r="I21" i="8"/>
  <c r="H21" i="8"/>
  <c r="G21" i="8"/>
  <c r="J21" i="8" s="1"/>
  <c r="O21" i="8" s="1"/>
  <c r="Q21" i="8" s="1"/>
  <c r="M20" i="8"/>
  <c r="L20" i="8"/>
  <c r="K20" i="8"/>
  <c r="N20" i="8" s="1"/>
  <c r="O20" i="8" s="1"/>
  <c r="Q20" i="8" s="1"/>
  <c r="J20" i="8"/>
  <c r="I20" i="8"/>
  <c r="H20" i="8"/>
  <c r="G20" i="8"/>
  <c r="M19" i="8"/>
  <c r="L19" i="8"/>
  <c r="K19" i="8"/>
  <c r="N19" i="8" s="1"/>
  <c r="I19" i="8"/>
  <c r="H19" i="8"/>
  <c r="G19" i="8"/>
  <c r="J19" i="8" s="1"/>
  <c r="O19" i="8" s="1"/>
  <c r="Q19" i="8" s="1"/>
  <c r="M18" i="8"/>
  <c r="L18" i="8"/>
  <c r="K18" i="8"/>
  <c r="N18" i="8" s="1"/>
  <c r="O18" i="8" s="1"/>
  <c r="Q18" i="8" s="1"/>
  <c r="J18" i="8"/>
  <c r="I18" i="8"/>
  <c r="H18" i="8"/>
  <c r="G18" i="8"/>
  <c r="M17" i="8"/>
  <c r="L17" i="8"/>
  <c r="K17" i="8"/>
  <c r="N17" i="8" s="1"/>
  <c r="I17" i="8"/>
  <c r="H17" i="8"/>
  <c r="G17" i="8"/>
  <c r="J17" i="8" s="1"/>
  <c r="M16" i="8"/>
  <c r="L16" i="8"/>
  <c r="K16" i="8"/>
  <c r="N16" i="8" s="1"/>
  <c r="O16" i="8" s="1"/>
  <c r="Q16" i="8" s="1"/>
  <c r="J16" i="8"/>
  <c r="I16" i="8"/>
  <c r="H16" i="8"/>
  <c r="G16" i="8"/>
  <c r="M15" i="8"/>
  <c r="L15" i="8"/>
  <c r="K15" i="8"/>
  <c r="N15" i="8" s="1"/>
  <c r="I15" i="8"/>
  <c r="H15" i="8"/>
  <c r="G15" i="8"/>
  <c r="J15" i="8" s="1"/>
  <c r="O15" i="8" s="1"/>
  <c r="Q15" i="8" s="1"/>
  <c r="M14" i="8"/>
  <c r="L14" i="8"/>
  <c r="K14" i="8"/>
  <c r="N14" i="8" s="1"/>
  <c r="O14" i="8" s="1"/>
  <c r="Q14" i="8" s="1"/>
  <c r="J14" i="8"/>
  <c r="I14" i="8"/>
  <c r="H14" i="8"/>
  <c r="G14" i="8"/>
  <c r="M13" i="8"/>
  <c r="L13" i="8"/>
  <c r="K13" i="8"/>
  <c r="N13" i="8" s="1"/>
  <c r="I13" i="8"/>
  <c r="H13" i="8"/>
  <c r="G13" i="8"/>
  <c r="J13" i="8" s="1"/>
  <c r="O13" i="8" s="1"/>
  <c r="Q13" i="8" s="1"/>
  <c r="M12" i="8"/>
  <c r="L12" i="8"/>
  <c r="K12" i="8"/>
  <c r="N12" i="8" s="1"/>
  <c r="O12" i="8" s="1"/>
  <c r="Q12" i="8" s="1"/>
  <c r="J12" i="8"/>
  <c r="I12" i="8"/>
  <c r="H12" i="8"/>
  <c r="G12" i="8"/>
  <c r="M11" i="8"/>
  <c r="L11" i="8"/>
  <c r="K11" i="8"/>
  <c r="N11" i="8" s="1"/>
  <c r="I11" i="8"/>
  <c r="H11" i="8"/>
  <c r="G11" i="8"/>
  <c r="J11" i="8" s="1"/>
  <c r="O11" i="8" s="1"/>
  <c r="Q11" i="8" s="1"/>
  <c r="M10" i="8"/>
  <c r="L10" i="8"/>
  <c r="K10" i="8"/>
  <c r="N10" i="8" s="1"/>
  <c r="O10" i="8" s="1"/>
  <c r="Q10" i="8" s="1"/>
  <c r="J10" i="8"/>
  <c r="I10" i="8"/>
  <c r="H10" i="8"/>
  <c r="G10" i="8"/>
  <c r="M9" i="8"/>
  <c r="L9" i="8"/>
  <c r="K9" i="8"/>
  <c r="N9" i="8" s="1"/>
  <c r="I9" i="8"/>
  <c r="H9" i="8"/>
  <c r="G9" i="8"/>
  <c r="J9" i="8" s="1"/>
  <c r="O9" i="8" s="1"/>
  <c r="Q9" i="8" s="1"/>
  <c r="M8" i="8"/>
  <c r="L8" i="8"/>
  <c r="K8" i="8"/>
  <c r="N8" i="8" s="1"/>
  <c r="O8" i="8" s="1"/>
  <c r="Q8" i="8" s="1"/>
  <c r="J8" i="8"/>
  <c r="I8" i="8"/>
  <c r="H8" i="8"/>
  <c r="G8" i="8"/>
  <c r="M7" i="8"/>
  <c r="L7" i="8"/>
  <c r="K7" i="8"/>
  <c r="N7" i="8" s="1"/>
  <c r="I7" i="8"/>
  <c r="H7" i="8"/>
  <c r="G7" i="8"/>
  <c r="J7" i="8" s="1"/>
  <c r="O7" i="8" s="1"/>
  <c r="Q7" i="8" s="1"/>
  <c r="M6" i="8"/>
  <c r="L6" i="8"/>
  <c r="K6" i="8"/>
  <c r="N6" i="8" s="1"/>
  <c r="O6" i="8" s="1"/>
  <c r="Q6" i="8" s="1"/>
  <c r="J6" i="8"/>
  <c r="I6" i="8"/>
  <c r="H6" i="8"/>
  <c r="G6" i="8"/>
  <c r="M5" i="8"/>
  <c r="L5" i="8"/>
  <c r="K5" i="8"/>
  <c r="N5" i="8" s="1"/>
  <c r="I5" i="8"/>
  <c r="H5" i="8"/>
  <c r="G5" i="8"/>
  <c r="J5" i="8" s="1"/>
  <c r="O5" i="8" s="1"/>
  <c r="Q5" i="8" s="1"/>
  <c r="M4" i="8"/>
  <c r="L4" i="8"/>
  <c r="K4" i="8"/>
  <c r="N4" i="8" s="1"/>
  <c r="O4" i="8" s="1"/>
  <c r="Q4" i="8" s="1"/>
  <c r="J4" i="8"/>
  <c r="I4" i="8"/>
  <c r="H4" i="8"/>
  <c r="G4" i="8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G26" i="6"/>
  <c r="F26" i="6"/>
  <c r="E26" i="6"/>
  <c r="H26" i="6" s="1"/>
  <c r="G25" i="6"/>
  <c r="F25" i="6"/>
  <c r="E25" i="6"/>
  <c r="H25" i="6" s="1"/>
  <c r="H24" i="6"/>
  <c r="G24" i="6"/>
  <c r="F24" i="6"/>
  <c r="E24" i="6"/>
  <c r="G23" i="6"/>
  <c r="F23" i="6"/>
  <c r="H23" i="6" s="1"/>
  <c r="E23" i="6"/>
  <c r="G22" i="6"/>
  <c r="F22" i="6"/>
  <c r="E22" i="6"/>
  <c r="H22" i="6" s="1"/>
  <c r="G21" i="6"/>
  <c r="F21" i="6"/>
  <c r="E21" i="6"/>
  <c r="H21" i="6" s="1"/>
  <c r="G20" i="6"/>
  <c r="F20" i="6"/>
  <c r="E20" i="6"/>
  <c r="H20" i="6" s="1"/>
  <c r="H19" i="6"/>
  <c r="G19" i="6"/>
  <c r="F19" i="6"/>
  <c r="E19" i="6"/>
  <c r="G18" i="6"/>
  <c r="F18" i="6"/>
  <c r="H18" i="6" s="1"/>
  <c r="E18" i="6"/>
  <c r="G17" i="6"/>
  <c r="F17" i="6"/>
  <c r="E17" i="6"/>
  <c r="H17" i="6" s="1"/>
  <c r="G16" i="6"/>
  <c r="F16" i="6"/>
  <c r="E16" i="6"/>
  <c r="H16" i="6" s="1"/>
  <c r="G15" i="6"/>
  <c r="F15" i="6"/>
  <c r="E15" i="6"/>
  <c r="H15" i="6" s="1"/>
  <c r="H14" i="6"/>
  <c r="G14" i="6"/>
  <c r="F14" i="6"/>
  <c r="E14" i="6"/>
  <c r="G13" i="6"/>
  <c r="F13" i="6"/>
  <c r="H13" i="6" s="1"/>
  <c r="E13" i="6"/>
  <c r="G12" i="6"/>
  <c r="F12" i="6"/>
  <c r="E12" i="6"/>
  <c r="H12" i="6" s="1"/>
  <c r="G11" i="6"/>
  <c r="F11" i="6"/>
  <c r="E11" i="6"/>
  <c r="H11" i="6" s="1"/>
  <c r="G10" i="6"/>
  <c r="F10" i="6"/>
  <c r="E10" i="6"/>
  <c r="H10" i="6" s="1"/>
  <c r="H9" i="6"/>
  <c r="G9" i="6"/>
  <c r="F9" i="6"/>
  <c r="E9" i="6"/>
  <c r="H8" i="6"/>
  <c r="G8" i="6"/>
  <c r="F8" i="6"/>
  <c r="E8" i="6"/>
  <c r="G7" i="6"/>
  <c r="F7" i="6"/>
  <c r="E7" i="6"/>
  <c r="H7" i="6" s="1"/>
  <c r="G6" i="6"/>
  <c r="F6" i="6"/>
  <c r="E6" i="6"/>
  <c r="H6" i="6" s="1"/>
  <c r="G5" i="6"/>
  <c r="F5" i="6"/>
  <c r="E5" i="6"/>
  <c r="H5" i="6" s="1"/>
  <c r="H4" i="6"/>
  <c r="G4" i="6"/>
  <c r="F4" i="6"/>
  <c r="E4" i="6"/>
  <c r="H3" i="6"/>
  <c r="G3" i="6"/>
  <c r="F3" i="6"/>
  <c r="E3" i="6"/>
  <c r="J26" i="5"/>
  <c r="I26" i="5"/>
  <c r="H26" i="5"/>
  <c r="G26" i="5"/>
  <c r="F26" i="5"/>
  <c r="E26" i="5"/>
  <c r="K26" i="5" s="1"/>
  <c r="J25" i="5"/>
  <c r="I25" i="5"/>
  <c r="H25" i="5"/>
  <c r="G25" i="5"/>
  <c r="K25" i="5" s="1"/>
  <c r="F25" i="5"/>
  <c r="E25" i="5"/>
  <c r="J24" i="5"/>
  <c r="I24" i="5"/>
  <c r="H24" i="5"/>
  <c r="G24" i="5"/>
  <c r="F24" i="5"/>
  <c r="K24" i="5" s="1"/>
  <c r="E24" i="5"/>
  <c r="J23" i="5"/>
  <c r="I23" i="5"/>
  <c r="H23" i="5"/>
  <c r="G23" i="5"/>
  <c r="F23" i="5"/>
  <c r="E23" i="5"/>
  <c r="K23" i="5" s="1"/>
  <c r="J22" i="5"/>
  <c r="I22" i="5"/>
  <c r="H22" i="5"/>
  <c r="K22" i="5" s="1"/>
  <c r="G22" i="5"/>
  <c r="F22" i="5"/>
  <c r="E22" i="5"/>
  <c r="J21" i="5"/>
  <c r="I21" i="5"/>
  <c r="H21" i="5"/>
  <c r="G21" i="5"/>
  <c r="F21" i="5"/>
  <c r="E21" i="5"/>
  <c r="K21" i="5" s="1"/>
  <c r="J20" i="5"/>
  <c r="I20" i="5"/>
  <c r="H20" i="5"/>
  <c r="G20" i="5"/>
  <c r="F20" i="5"/>
  <c r="E20" i="5"/>
  <c r="K20" i="5" s="1"/>
  <c r="J19" i="5"/>
  <c r="I19" i="5"/>
  <c r="K19" i="5" s="1"/>
  <c r="H19" i="5"/>
  <c r="G19" i="5"/>
  <c r="F19" i="5"/>
  <c r="E19" i="5"/>
  <c r="J18" i="5"/>
  <c r="I18" i="5"/>
  <c r="H18" i="5"/>
  <c r="G18" i="5"/>
  <c r="F18" i="5"/>
  <c r="E18" i="5"/>
  <c r="K18" i="5" s="1"/>
  <c r="J17" i="5"/>
  <c r="I17" i="5"/>
  <c r="H17" i="5"/>
  <c r="G17" i="5"/>
  <c r="F17" i="5"/>
  <c r="E17" i="5"/>
  <c r="K17" i="5" s="1"/>
  <c r="J16" i="5"/>
  <c r="K16" i="5" s="1"/>
  <c r="I16" i="5"/>
  <c r="H16" i="5"/>
  <c r="G16" i="5"/>
  <c r="F16" i="5"/>
  <c r="E16" i="5"/>
  <c r="J15" i="5"/>
  <c r="I15" i="5"/>
  <c r="H15" i="5"/>
  <c r="G15" i="5"/>
  <c r="F15" i="5"/>
  <c r="E15" i="5"/>
  <c r="K15" i="5" s="1"/>
  <c r="J14" i="5"/>
  <c r="I14" i="5"/>
  <c r="H14" i="5"/>
  <c r="G14" i="5"/>
  <c r="F14" i="5"/>
  <c r="E14" i="5"/>
  <c r="K14" i="5" s="1"/>
  <c r="K13" i="5"/>
  <c r="J13" i="5"/>
  <c r="I13" i="5"/>
  <c r="H13" i="5"/>
  <c r="G13" i="5"/>
  <c r="F13" i="5"/>
  <c r="E13" i="5"/>
  <c r="J12" i="5"/>
  <c r="I12" i="5"/>
  <c r="H12" i="5"/>
  <c r="G12" i="5"/>
  <c r="F12" i="5"/>
  <c r="E12" i="5"/>
  <c r="K12" i="5" s="1"/>
  <c r="J11" i="5"/>
  <c r="I11" i="5"/>
  <c r="H11" i="5"/>
  <c r="G11" i="5"/>
  <c r="F11" i="5"/>
  <c r="E11" i="5"/>
  <c r="K11" i="5" s="1"/>
  <c r="J10" i="5"/>
  <c r="I10" i="5"/>
  <c r="H10" i="5"/>
  <c r="G10" i="5"/>
  <c r="F10" i="5"/>
  <c r="E10" i="5"/>
  <c r="K10" i="5" s="1"/>
  <c r="J9" i="5"/>
  <c r="I9" i="5"/>
  <c r="H9" i="5"/>
  <c r="G9" i="5"/>
  <c r="F9" i="5"/>
  <c r="E9" i="5"/>
  <c r="K9" i="5" s="1"/>
  <c r="J8" i="5"/>
  <c r="I8" i="5"/>
  <c r="H8" i="5"/>
  <c r="G8" i="5"/>
  <c r="F8" i="5"/>
  <c r="K8" i="5" s="1"/>
  <c r="E8" i="5"/>
  <c r="J7" i="5"/>
  <c r="I7" i="5"/>
  <c r="H7" i="5"/>
  <c r="G7" i="5"/>
  <c r="F7" i="5"/>
  <c r="E7" i="5"/>
  <c r="K7" i="5" s="1"/>
  <c r="J6" i="5"/>
  <c r="I6" i="5"/>
  <c r="H6" i="5"/>
  <c r="G6" i="5"/>
  <c r="F6" i="5"/>
  <c r="E6" i="5"/>
  <c r="K6" i="5" s="1"/>
  <c r="J5" i="5"/>
  <c r="I5" i="5"/>
  <c r="H5" i="5"/>
  <c r="G5" i="5"/>
  <c r="K5" i="5" s="1"/>
  <c r="F5" i="5"/>
  <c r="E5" i="5"/>
  <c r="K4" i="5"/>
  <c r="J4" i="5"/>
  <c r="I4" i="5"/>
  <c r="H4" i="5"/>
  <c r="G4" i="5"/>
  <c r="F4" i="5"/>
  <c r="E4" i="5"/>
  <c r="J3" i="5"/>
  <c r="I3" i="5"/>
  <c r="H3" i="5"/>
  <c r="G3" i="5"/>
  <c r="F3" i="5"/>
  <c r="E3" i="5"/>
  <c r="K3" i="5" s="1"/>
  <c r="J26" i="4"/>
  <c r="I26" i="4"/>
  <c r="H26" i="4"/>
  <c r="G26" i="4"/>
  <c r="F26" i="4"/>
  <c r="E26" i="4"/>
  <c r="K26" i="4" s="1"/>
  <c r="J25" i="4"/>
  <c r="I25" i="4"/>
  <c r="H25" i="4"/>
  <c r="K25" i="4" s="1"/>
  <c r="G25" i="4"/>
  <c r="F25" i="4"/>
  <c r="E25" i="4"/>
  <c r="J24" i="4"/>
  <c r="I24" i="4"/>
  <c r="H24" i="4"/>
  <c r="G24" i="4"/>
  <c r="F24" i="4"/>
  <c r="E24" i="4"/>
  <c r="K24" i="4" s="1"/>
  <c r="J23" i="4"/>
  <c r="I23" i="4"/>
  <c r="H23" i="4"/>
  <c r="G23" i="4"/>
  <c r="F23" i="4"/>
  <c r="E23" i="4"/>
  <c r="K23" i="4" s="1"/>
  <c r="J22" i="4"/>
  <c r="I22" i="4"/>
  <c r="K22" i="4" s="1"/>
  <c r="H22" i="4"/>
  <c r="G22" i="4"/>
  <c r="F22" i="4"/>
  <c r="E22" i="4"/>
  <c r="J21" i="4"/>
  <c r="I21" i="4"/>
  <c r="H21" i="4"/>
  <c r="G21" i="4"/>
  <c r="F21" i="4"/>
  <c r="E21" i="4"/>
  <c r="K21" i="4" s="1"/>
  <c r="J20" i="4"/>
  <c r="I20" i="4"/>
  <c r="H20" i="4"/>
  <c r="G20" i="4"/>
  <c r="F20" i="4"/>
  <c r="E20" i="4"/>
  <c r="K20" i="4" s="1"/>
  <c r="J19" i="4"/>
  <c r="K19" i="4" s="1"/>
  <c r="I19" i="4"/>
  <c r="H19" i="4"/>
  <c r="G19" i="4"/>
  <c r="F19" i="4"/>
  <c r="E19" i="4"/>
  <c r="J18" i="4"/>
  <c r="I18" i="4"/>
  <c r="H18" i="4"/>
  <c r="G18" i="4"/>
  <c r="F18" i="4"/>
  <c r="K18" i="4" s="1"/>
  <c r="E18" i="4"/>
  <c r="J17" i="4"/>
  <c r="I17" i="4"/>
  <c r="H17" i="4"/>
  <c r="G17" i="4"/>
  <c r="F17" i="4"/>
  <c r="E17" i="4"/>
  <c r="K17" i="4" s="1"/>
  <c r="K16" i="4"/>
  <c r="J16" i="4"/>
  <c r="I16" i="4"/>
  <c r="H16" i="4"/>
  <c r="G16" i="4"/>
  <c r="F16" i="4"/>
  <c r="E16" i="4"/>
  <c r="J15" i="4"/>
  <c r="I15" i="4"/>
  <c r="H15" i="4"/>
  <c r="G15" i="4"/>
  <c r="F15" i="4"/>
  <c r="E15" i="4"/>
  <c r="K15" i="4" s="1"/>
  <c r="J14" i="4"/>
  <c r="I14" i="4"/>
  <c r="H14" i="4"/>
  <c r="G14" i="4"/>
  <c r="F14" i="4"/>
  <c r="E14" i="4"/>
  <c r="K14" i="4" s="1"/>
  <c r="J13" i="4"/>
  <c r="I13" i="4"/>
  <c r="H13" i="4"/>
  <c r="G13" i="4"/>
  <c r="F13" i="4"/>
  <c r="E13" i="4"/>
  <c r="K13" i="4" s="1"/>
  <c r="J12" i="4"/>
  <c r="I12" i="4"/>
  <c r="H12" i="4"/>
  <c r="G12" i="4"/>
  <c r="F12" i="4"/>
  <c r="E12" i="4"/>
  <c r="K12" i="4" s="1"/>
  <c r="J11" i="4"/>
  <c r="I11" i="4"/>
  <c r="H11" i="4"/>
  <c r="G11" i="4"/>
  <c r="F11" i="4"/>
  <c r="K11" i="4" s="1"/>
  <c r="E11" i="4"/>
  <c r="J10" i="4"/>
  <c r="I10" i="4"/>
  <c r="H10" i="4"/>
  <c r="G10" i="4"/>
  <c r="F10" i="4"/>
  <c r="E10" i="4"/>
  <c r="K10" i="4" s="1"/>
  <c r="J9" i="4"/>
  <c r="I9" i="4"/>
  <c r="H9" i="4"/>
  <c r="G9" i="4"/>
  <c r="F9" i="4"/>
  <c r="E9" i="4"/>
  <c r="K9" i="4" s="1"/>
  <c r="J8" i="4"/>
  <c r="I8" i="4"/>
  <c r="H8" i="4"/>
  <c r="G8" i="4"/>
  <c r="K8" i="4" s="1"/>
  <c r="F8" i="4"/>
  <c r="E8" i="4"/>
  <c r="J7" i="4"/>
  <c r="I7" i="4"/>
  <c r="H7" i="4"/>
  <c r="G7" i="4"/>
  <c r="F7" i="4"/>
  <c r="E7" i="4"/>
  <c r="K7" i="4" s="1"/>
  <c r="J6" i="4"/>
  <c r="I6" i="4"/>
  <c r="H6" i="4"/>
  <c r="G6" i="4"/>
  <c r="F6" i="4"/>
  <c r="E6" i="4"/>
  <c r="K6" i="4" s="1"/>
  <c r="J5" i="4"/>
  <c r="I5" i="4"/>
  <c r="H5" i="4"/>
  <c r="K5" i="4" s="1"/>
  <c r="G5" i="4"/>
  <c r="F5" i="4"/>
  <c r="E5" i="4"/>
  <c r="J4" i="4"/>
  <c r="I4" i="4"/>
  <c r="H4" i="4"/>
  <c r="G4" i="4"/>
  <c r="F4" i="4"/>
  <c r="E4" i="4"/>
  <c r="K4" i="4" s="1"/>
  <c r="J3" i="4"/>
  <c r="I3" i="4"/>
  <c r="H3" i="4"/>
  <c r="G3" i="4"/>
  <c r="F3" i="4"/>
  <c r="E3" i="4"/>
  <c r="K3" i="4" s="1"/>
  <c r="O25" i="8" l="1"/>
  <c r="Q25" i="8" s="1"/>
  <c r="O23" i="8"/>
  <c r="Q23" i="8" s="1"/>
  <c r="O17" i="8"/>
  <c r="Q17" i="8" s="1"/>
</calcChain>
</file>

<file path=xl/sharedStrings.xml><?xml version="1.0" encoding="utf-8"?>
<sst xmlns="http://schemas.openxmlformats.org/spreadsheetml/2006/main" count="525" uniqueCount="159">
  <si>
    <r>
      <t>UNIVERSITATEA ECOLOGICA   HAZARD SI RISK IN EVALUAREA RESURSELOR</t>
    </r>
    <r>
      <rPr>
        <b/>
        <sz val="10"/>
        <rFont val="Arial"/>
        <family val="2"/>
      </rPr>
      <t xml:space="preserve"> DANIEL SCRADEANU</t>
    </r>
  </si>
  <si>
    <t>RESURSA: PADURE</t>
  </si>
  <si>
    <t>Factori HAZARD</t>
  </si>
  <si>
    <t>Ponderi</t>
  </si>
  <si>
    <t>Factori  RISC</t>
  </si>
  <si>
    <t>[%]</t>
  </si>
  <si>
    <t>ESENTA</t>
  </si>
  <si>
    <t>PANTA</t>
  </si>
  <si>
    <t>VARSTA</t>
  </si>
  <si>
    <t>DENS.POM</t>
  </si>
  <si>
    <t>DAUNATOR</t>
  </si>
  <si>
    <t>LITOLOGIE</t>
  </si>
  <si>
    <t>Cuantificarea FACTORILOR  de HAZARD[0,1]</t>
  </si>
  <si>
    <t>Cuantificarea FACTORILOR DE RISC</t>
  </si>
  <si>
    <t>coef</t>
  </si>
  <si>
    <t>COST</t>
  </si>
  <si>
    <t>[GRADE]</t>
  </si>
  <si>
    <t>[-]</t>
  </si>
  <si>
    <t>[pom/10m2]</t>
  </si>
  <si>
    <t>[lei/copac]</t>
  </si>
  <si>
    <t>"0-10"</t>
  </si>
  <si>
    <t>"0"</t>
  </si>
  <si>
    <t>stejar</t>
  </si>
  <si>
    <t>"10-20"</t>
  </si>
  <si>
    <t>"1-2"</t>
  </si>
  <si>
    <t>brad</t>
  </si>
  <si>
    <t>"20-30"</t>
  </si>
  <si>
    <t>"2-3"</t>
  </si>
  <si>
    <t>fag</t>
  </si>
  <si>
    <t>"30-40"</t>
  </si>
  <si>
    <t>"3-4"</t>
  </si>
  <si>
    <t>"40-50"</t>
  </si>
  <si>
    <t>"4-5"</t>
  </si>
  <si>
    <t>"&gt;50"</t>
  </si>
  <si>
    <t>&gt;5</t>
  </si>
  <si>
    <t>DAUNATORI(10%)</t>
  </si>
  <si>
    <t>pondere</t>
  </si>
  <si>
    <t>[nr/m2]</t>
  </si>
  <si>
    <t>[an]</t>
  </si>
  <si>
    <t>"0-5"</t>
  </si>
  <si>
    <t>ARGILA</t>
  </si>
  <si>
    <t>"5-7"</t>
  </si>
  <si>
    <t>MARNA</t>
  </si>
  <si>
    <t>"5-10"</t>
  </si>
  <si>
    <t>"7-9"</t>
  </si>
  <si>
    <t>GRESIE</t>
  </si>
  <si>
    <t>"&gt;10"</t>
  </si>
  <si>
    <t>"9-11"</t>
  </si>
  <si>
    <t>"11-13"</t>
  </si>
  <si>
    <t>&gt;13</t>
  </si>
  <si>
    <t>SUCCESIUNEA CALCULELOR</t>
  </si>
  <si>
    <r>
      <t>A.Cuantificarea factorilor de hazard pe baza valorilor din</t>
    </r>
    <r>
      <rPr>
        <b/>
        <sz val="10"/>
        <rFont val="Arial"/>
        <family val="2"/>
      </rPr>
      <t xml:space="preserve"> 1_baza de date. </t>
    </r>
    <r>
      <rPr>
        <sz val="10"/>
        <rFont val="Arial"/>
        <family val="2"/>
      </rPr>
      <t>Se obtin coeficientii pentru fiecare factorr de hazard:</t>
    </r>
  </si>
  <si>
    <t>2_coefDENSITATE</t>
  </si>
  <si>
    <t>3_coefPANTA</t>
  </si>
  <si>
    <t>4_coefDAUNATORI</t>
  </si>
  <si>
    <t>5_coefSOL</t>
  </si>
  <si>
    <t>B.Calculul HAZARDULUI pe baza coeficientilor si a ponderilor FACTORILOR DE HAZARD (6_calcul  hazard)</t>
  </si>
  <si>
    <t>HAZARD=ponderePANTA*coefPANTA+pondereDENSITATE*coefDENSITATE+…+pondereLITOLOGIE*coefLITOLOGIE</t>
  </si>
  <si>
    <t>C.Calculul COSTULUI RESURSEI pe unitatea de suprafata (7_calcul risc)</t>
  </si>
  <si>
    <t>COST=costESENTA*DENSITATE.POM*pondereVARSTA</t>
  </si>
  <si>
    <t>D.Calcul RISC pentru fiecare punct de observatie (lei/10m2)(7_calcul risc)</t>
  </si>
  <si>
    <t>E.ZONARE HAZARD si RISC (DATE PENTRU ZONARE) prin interpolarea valorilor de risc si hazard calculate in fiecare punct de observatie</t>
  </si>
  <si>
    <t>HARTA cu zonarea hazardului</t>
  </si>
  <si>
    <t>HARTA cu zonarea riscului</t>
  </si>
  <si>
    <t>po</t>
  </si>
  <si>
    <t>X</t>
  </si>
  <si>
    <t>Y</t>
  </si>
  <si>
    <t>DENSITATE</t>
  </si>
  <si>
    <t>DAUNATORI</t>
  </si>
  <si>
    <t>[m]</t>
  </si>
  <si>
    <t>[nr.pom/10m2]</t>
  </si>
  <si>
    <t>[grade]</t>
  </si>
  <si>
    <t>[ani]</t>
  </si>
  <si>
    <t>po1</t>
  </si>
  <si>
    <t>argila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</si>
  <si>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</si>
  <si>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</si>
  <si>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</si>
  <si>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</si>
  <si>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</si>
  <si>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</si>
  <si>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</si>
  <si>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</si>
  <si>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</si>
  <si>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marna</t>
  </si>
  <si>
    <t>po11</t>
  </si>
  <si>
    <t>po12</t>
  </si>
  <si>
    <t>po13</t>
  </si>
  <si>
    <t>po14</t>
  </si>
  <si>
    <t>po15</t>
  </si>
  <si>
    <t>po16</t>
  </si>
  <si>
    <t>po17</t>
  </si>
  <si>
    <t>po18</t>
  </si>
  <si>
    <t>gresie</t>
  </si>
  <si>
    <t>po19</t>
  </si>
  <si>
    <t>po20</t>
  </si>
  <si>
    <t>po21</t>
  </si>
  <si>
    <t>po22</t>
  </si>
  <si>
    <t>po23</t>
  </si>
  <si>
    <t>po24</t>
  </si>
  <si>
    <t>"[0-10)"</t>
  </si>
  <si>
    <t>"[10-20)"</t>
  </si>
  <si>
    <t>"[20-30)"</t>
  </si>
  <si>
    <t>"[30-40)"</t>
  </si>
  <si>
    <t>"[40-50)"</t>
  </si>
  <si>
    <t>p.o.</t>
  </si>
  <si>
    <t>x</t>
  </si>
  <si>
    <t>y</t>
  </si>
  <si>
    <t>panta</t>
  </si>
  <si>
    <t>"0.2"</t>
  </si>
  <si>
    <t>"0.4"</t>
  </si>
  <si>
    <t>"0.6"</t>
  </si>
  <si>
    <t>"0.8"</t>
  </si>
  <si>
    <t>"1"</t>
  </si>
  <si>
    <t>coefPANTA</t>
  </si>
  <si>
    <t>"[0-5)"</t>
  </si>
  <si>
    <t>"[5-7)"</t>
  </si>
  <si>
    <t>"[7-9)"</t>
  </si>
  <si>
    <t>"[9-11)"</t>
  </si>
  <si>
    <t>"[11-13)"</t>
  </si>
  <si>
    <t>"&gt;13"</t>
  </si>
  <si>
    <t>daunatori</t>
  </si>
  <si>
    <t>coefDAUNAT</t>
  </si>
  <si>
    <t>sol</t>
  </si>
  <si>
    <t>"argila"</t>
  </si>
  <si>
    <t>"marna"</t>
  </si>
  <si>
    <t>"gresie"</t>
  </si>
  <si>
    <t>coefSOL</t>
  </si>
  <si>
    <t>PONDERE</t>
  </si>
  <si>
    <t>HAZARD</t>
  </si>
  <si>
    <t>coefDENS</t>
  </si>
  <si>
    <t>PO</t>
  </si>
  <si>
    <t>ESETA</t>
  </si>
  <si>
    <t>DENS</t>
  </si>
  <si>
    <t>COST/COPAC</t>
  </si>
  <si>
    <t>COEF</t>
  </si>
  <si>
    <t>RISC</t>
  </si>
  <si>
    <t>STEJAR</t>
  </si>
  <si>
    <t>FAG</t>
  </si>
  <si>
    <t>BRAD</t>
  </si>
  <si>
    <t>COPAC</t>
  </si>
  <si>
    <t>&lt;5ANI</t>
  </si>
  <si>
    <t>5-10ANI</t>
  </si>
  <si>
    <t>&gt;10ANI</t>
  </si>
  <si>
    <t>[lei/10m2]</t>
  </si>
  <si>
    <t>300 lei</t>
  </si>
  <si>
    <t>100lei</t>
  </si>
  <si>
    <t>200lei</t>
  </si>
  <si>
    <t>"[1-2]"</t>
  </si>
  <si>
    <t>"(2-3]"</t>
  </si>
  <si>
    <t>"(3-4]"</t>
  </si>
  <si>
    <t>"(4-5]"</t>
  </si>
  <si>
    <t>"&gt;5"</t>
  </si>
  <si>
    <t>dens</t>
  </si>
  <si>
    <t>coefLITOLOGIE</t>
  </si>
  <si>
    <t>RISC=COST*HAZARD</t>
  </si>
  <si>
    <t>COD_STEJAR</t>
  </si>
  <si>
    <t>COD _FAG</t>
  </si>
  <si>
    <t>COD_BRAD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</si>
</sst>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color indexed="57"/>
      <name val="Arial"/>
      <family val="2"/>
    </font>
    <font>
      <b/>
      <sz val="2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sz val="10"/>
      <color indexed="10"/>
      <name val="Arial"/>
    </font>
    <font>
      <b/>
      <sz val="11"/>
      <color indexed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8" borderId="1" xfId="0" applyFill="1" applyBorder="1"/>
    <xf numFmtId="16" fontId="0" fillId="8" borderId="1" xfId="0" applyNumberFormat="1" applyFill="1" applyBorder="1"/>
    <xf numFmtId="0" fontId="6" fillId="0" borderId="0" xfId="1"/>
    <xf numFmtId="0" fontId="0" fillId="7" borderId="1" xfId="0" applyFill="1" applyBorder="1"/>
    <xf numFmtId="16" fontId="0" fillId="7" borderId="1" xfId="0" applyNumberFormat="1" applyFill="1" applyBorder="1"/>
    <xf numFmtId="0" fontId="0" fillId="7" borderId="11" xfId="0" applyFill="1" applyBorder="1"/>
    <xf numFmtId="0" fontId="0" fillId="9" borderId="1" xfId="0" applyFill="1" applyBorder="1"/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0" fillId="10" borderId="1" xfId="0" applyFill="1" applyBorder="1"/>
    <xf numFmtId="0" fontId="0" fillId="11" borderId="11" xfId="0" applyFill="1" applyBorder="1"/>
    <xf numFmtId="0" fontId="0" fillId="12" borderId="5" xfId="0" applyFill="1" applyBorder="1" applyAlignment="1">
      <alignment horizontal="left"/>
    </xf>
    <xf numFmtId="0" fontId="0" fillId="12" borderId="1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0" fillId="14" borderId="8" xfId="0" applyFill="1" applyBorder="1"/>
    <xf numFmtId="0" fontId="0" fillId="12" borderId="9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0" fillId="14" borderId="10" xfId="0" applyFill="1" applyBorder="1"/>
    <xf numFmtId="0" fontId="0" fillId="15" borderId="0" xfId="0" applyFill="1"/>
    <xf numFmtId="0" fontId="0" fillId="0" borderId="1" xfId="0" applyBorder="1"/>
    <xf numFmtId="0" fontId="0" fillId="0" borderId="11" xfId="0" applyBorder="1"/>
    <xf numFmtId="0" fontId="2" fillId="6" borderId="5" xfId="0" applyFont="1" applyFill="1" applyBorder="1"/>
    <xf numFmtId="0" fontId="2" fillId="2" borderId="12" xfId="0" applyFont="1" applyFill="1" applyBorder="1"/>
    <xf numFmtId="0" fontId="2" fillId="7" borderId="12" xfId="0" applyFont="1" applyFill="1" applyBorder="1"/>
    <xf numFmtId="0" fontId="2" fillId="3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5" xfId="0" applyBorder="1"/>
    <xf numFmtId="0" fontId="0" fillId="16" borderId="1" xfId="0" applyFill="1" applyBorder="1"/>
    <xf numFmtId="16" fontId="0" fillId="16" borderId="1" xfId="0" applyNumberFormat="1" applyFill="1" applyBorder="1"/>
    <xf numFmtId="0" fontId="0" fillId="10" borderId="0" xfId="0" applyFill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7" fillId="0" borderId="1" xfId="0" applyNumberFormat="1" applyFont="1" applyBorder="1" applyAlignment="1">
      <alignment horizontal="center"/>
    </xf>
    <xf numFmtId="0" fontId="0" fillId="5" borderId="1" xfId="0" applyFill="1" applyBorder="1"/>
    <xf numFmtId="0" fontId="8" fillId="0" borderId="1" xfId="0" applyFont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0" xfId="0" applyFill="1" applyBorder="1"/>
    <xf numFmtId="0" fontId="0" fillId="0" borderId="12" xfId="0" applyBorder="1"/>
    <xf numFmtId="0" fontId="0" fillId="13" borderId="6" xfId="0" applyFill="1" applyBorder="1"/>
    <xf numFmtId="0" fontId="0" fillId="13" borderId="8" xfId="0" applyFill="1" applyBorder="1"/>
    <xf numFmtId="0" fontId="0" fillId="14" borderId="5" xfId="0" applyFill="1" applyBorder="1"/>
    <xf numFmtId="0" fontId="0" fillId="14" borderId="12" xfId="0" applyFill="1" applyBorder="1"/>
    <xf numFmtId="0" fontId="0" fillId="14" borderId="6" xfId="0" applyFill="1" applyBorder="1"/>
    <xf numFmtId="9" fontId="0" fillId="14" borderId="9" xfId="0" applyNumberFormat="1" applyFill="1" applyBorder="1" applyAlignment="1">
      <alignment horizontal="center"/>
    </xf>
    <xf numFmtId="9" fontId="0" fillId="14" borderId="13" xfId="0" applyNumberForma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0" fillId="0" borderId="6" xfId="0" applyNumberFormat="1" applyBorder="1"/>
    <xf numFmtId="164" fontId="0" fillId="0" borderId="8" xfId="0" applyNumberFormat="1" applyBorder="1"/>
    <xf numFmtId="0" fontId="8" fillId="0" borderId="13" xfId="0" applyFont="1" applyBorder="1" applyAlignment="1">
      <alignment horizontal="center"/>
    </xf>
    <xf numFmtId="164" fontId="0" fillId="0" borderId="10" xfId="0" applyNumberFormat="1" applyBorder="1"/>
    <xf numFmtId="0" fontId="0" fillId="0" borderId="1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0" xfId="0" applyFill="1" applyBorder="1"/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55</xdr:row>
      <xdr:rowOff>137160</xdr:rowOff>
    </xdr:from>
    <xdr:to>
      <xdr:col>12</xdr:col>
      <xdr:colOff>426720</xdr:colOff>
      <xdr:row>74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3BFC1-1106-42BC-98F3-92828C2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547860"/>
          <a:ext cx="6812280" cy="3451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85" workbookViewId="0">
      <selection activeCell="N27" sqref="N27"/>
    </sheetView>
  </sheetViews>
  <sheetFormatPr defaultColWidth="9.109375" defaultRowHeight="14.4" x14ac:dyDescent="0.3"/>
  <cols>
    <col min="1" max="1" width="9.109375" style="2"/>
    <col min="2" max="2" width="15" style="2" customWidth="1"/>
    <col min="3" max="3" width="10.5546875" style="2" customWidth="1"/>
    <col min="4" max="4" width="9.109375" style="4"/>
    <col min="5" max="5" width="13.44140625" style="8" customWidth="1"/>
    <col min="6" max="6" width="13.109375" style="2" customWidth="1"/>
    <col min="7" max="7" width="4.6640625" style="2" customWidth="1"/>
    <col min="8" max="8" width="14.33203125" style="2" customWidth="1"/>
    <col min="9" max="257" width="9.109375" style="2"/>
    <col min="258" max="258" width="15" style="2" customWidth="1"/>
    <col min="259" max="259" width="10.5546875" style="2" customWidth="1"/>
    <col min="260" max="260" width="9.109375" style="2"/>
    <col min="261" max="261" width="13.44140625" style="2" customWidth="1"/>
    <col min="262" max="262" width="13.109375" style="2" customWidth="1"/>
    <col min="263" max="263" width="4.6640625" style="2" customWidth="1"/>
    <col min="264" max="264" width="14.33203125" style="2" customWidth="1"/>
    <col min="265" max="513" width="9.109375" style="2"/>
    <col min="514" max="514" width="15" style="2" customWidth="1"/>
    <col min="515" max="515" width="10.5546875" style="2" customWidth="1"/>
    <col min="516" max="516" width="9.109375" style="2"/>
    <col min="517" max="517" width="13.44140625" style="2" customWidth="1"/>
    <col min="518" max="518" width="13.109375" style="2" customWidth="1"/>
    <col min="519" max="519" width="4.6640625" style="2" customWidth="1"/>
    <col min="520" max="520" width="14.33203125" style="2" customWidth="1"/>
    <col min="521" max="769" width="9.109375" style="2"/>
    <col min="770" max="770" width="15" style="2" customWidth="1"/>
    <col min="771" max="771" width="10.5546875" style="2" customWidth="1"/>
    <col min="772" max="772" width="9.109375" style="2"/>
    <col min="773" max="773" width="13.44140625" style="2" customWidth="1"/>
    <col min="774" max="774" width="13.109375" style="2" customWidth="1"/>
    <col min="775" max="775" width="4.6640625" style="2" customWidth="1"/>
    <col min="776" max="776" width="14.33203125" style="2" customWidth="1"/>
    <col min="777" max="1025" width="9.109375" style="2"/>
    <col min="1026" max="1026" width="15" style="2" customWidth="1"/>
    <col min="1027" max="1027" width="10.5546875" style="2" customWidth="1"/>
    <col min="1028" max="1028" width="9.109375" style="2"/>
    <col min="1029" max="1029" width="13.44140625" style="2" customWidth="1"/>
    <col min="1030" max="1030" width="13.109375" style="2" customWidth="1"/>
    <col min="1031" max="1031" width="4.6640625" style="2" customWidth="1"/>
    <col min="1032" max="1032" width="14.33203125" style="2" customWidth="1"/>
    <col min="1033" max="1281" width="9.109375" style="2"/>
    <col min="1282" max="1282" width="15" style="2" customWidth="1"/>
    <col min="1283" max="1283" width="10.5546875" style="2" customWidth="1"/>
    <col min="1284" max="1284" width="9.109375" style="2"/>
    <col min="1285" max="1285" width="13.44140625" style="2" customWidth="1"/>
    <col min="1286" max="1286" width="13.109375" style="2" customWidth="1"/>
    <col min="1287" max="1287" width="4.6640625" style="2" customWidth="1"/>
    <col min="1288" max="1288" width="14.33203125" style="2" customWidth="1"/>
    <col min="1289" max="1537" width="9.109375" style="2"/>
    <col min="1538" max="1538" width="15" style="2" customWidth="1"/>
    <col min="1539" max="1539" width="10.5546875" style="2" customWidth="1"/>
    <col min="1540" max="1540" width="9.109375" style="2"/>
    <col min="1541" max="1541" width="13.44140625" style="2" customWidth="1"/>
    <col min="1542" max="1542" width="13.109375" style="2" customWidth="1"/>
    <col min="1543" max="1543" width="4.6640625" style="2" customWidth="1"/>
    <col min="1544" max="1544" width="14.33203125" style="2" customWidth="1"/>
    <col min="1545" max="1793" width="9.109375" style="2"/>
    <col min="1794" max="1794" width="15" style="2" customWidth="1"/>
    <col min="1795" max="1795" width="10.5546875" style="2" customWidth="1"/>
    <col min="1796" max="1796" width="9.109375" style="2"/>
    <col min="1797" max="1797" width="13.44140625" style="2" customWidth="1"/>
    <col min="1798" max="1798" width="13.109375" style="2" customWidth="1"/>
    <col min="1799" max="1799" width="4.6640625" style="2" customWidth="1"/>
    <col min="1800" max="1800" width="14.33203125" style="2" customWidth="1"/>
    <col min="1801" max="2049" width="9.109375" style="2"/>
    <col min="2050" max="2050" width="15" style="2" customWidth="1"/>
    <col min="2051" max="2051" width="10.5546875" style="2" customWidth="1"/>
    <col min="2052" max="2052" width="9.109375" style="2"/>
    <col min="2053" max="2053" width="13.44140625" style="2" customWidth="1"/>
    <col min="2054" max="2054" width="13.109375" style="2" customWidth="1"/>
    <col min="2055" max="2055" width="4.6640625" style="2" customWidth="1"/>
    <col min="2056" max="2056" width="14.33203125" style="2" customWidth="1"/>
    <col min="2057" max="2305" width="9.109375" style="2"/>
    <col min="2306" max="2306" width="15" style="2" customWidth="1"/>
    <col min="2307" max="2307" width="10.5546875" style="2" customWidth="1"/>
    <col min="2308" max="2308" width="9.109375" style="2"/>
    <col min="2309" max="2309" width="13.44140625" style="2" customWidth="1"/>
    <col min="2310" max="2310" width="13.109375" style="2" customWidth="1"/>
    <col min="2311" max="2311" width="4.6640625" style="2" customWidth="1"/>
    <col min="2312" max="2312" width="14.33203125" style="2" customWidth="1"/>
    <col min="2313" max="2561" width="9.109375" style="2"/>
    <col min="2562" max="2562" width="15" style="2" customWidth="1"/>
    <col min="2563" max="2563" width="10.5546875" style="2" customWidth="1"/>
    <col min="2564" max="2564" width="9.109375" style="2"/>
    <col min="2565" max="2565" width="13.44140625" style="2" customWidth="1"/>
    <col min="2566" max="2566" width="13.109375" style="2" customWidth="1"/>
    <col min="2567" max="2567" width="4.6640625" style="2" customWidth="1"/>
    <col min="2568" max="2568" width="14.33203125" style="2" customWidth="1"/>
    <col min="2569" max="2817" width="9.109375" style="2"/>
    <col min="2818" max="2818" width="15" style="2" customWidth="1"/>
    <col min="2819" max="2819" width="10.5546875" style="2" customWidth="1"/>
    <col min="2820" max="2820" width="9.109375" style="2"/>
    <col min="2821" max="2821" width="13.44140625" style="2" customWidth="1"/>
    <col min="2822" max="2822" width="13.109375" style="2" customWidth="1"/>
    <col min="2823" max="2823" width="4.6640625" style="2" customWidth="1"/>
    <col min="2824" max="2824" width="14.33203125" style="2" customWidth="1"/>
    <col min="2825" max="3073" width="9.109375" style="2"/>
    <col min="3074" max="3074" width="15" style="2" customWidth="1"/>
    <col min="3075" max="3075" width="10.5546875" style="2" customWidth="1"/>
    <col min="3076" max="3076" width="9.109375" style="2"/>
    <col min="3077" max="3077" width="13.44140625" style="2" customWidth="1"/>
    <col min="3078" max="3078" width="13.109375" style="2" customWidth="1"/>
    <col min="3079" max="3079" width="4.6640625" style="2" customWidth="1"/>
    <col min="3080" max="3080" width="14.33203125" style="2" customWidth="1"/>
    <col min="3081" max="3329" width="9.109375" style="2"/>
    <col min="3330" max="3330" width="15" style="2" customWidth="1"/>
    <col min="3331" max="3331" width="10.5546875" style="2" customWidth="1"/>
    <col min="3332" max="3332" width="9.109375" style="2"/>
    <col min="3333" max="3333" width="13.44140625" style="2" customWidth="1"/>
    <col min="3334" max="3334" width="13.109375" style="2" customWidth="1"/>
    <col min="3335" max="3335" width="4.6640625" style="2" customWidth="1"/>
    <col min="3336" max="3336" width="14.33203125" style="2" customWidth="1"/>
    <col min="3337" max="3585" width="9.109375" style="2"/>
    <col min="3586" max="3586" width="15" style="2" customWidth="1"/>
    <col min="3587" max="3587" width="10.5546875" style="2" customWidth="1"/>
    <col min="3588" max="3588" width="9.109375" style="2"/>
    <col min="3589" max="3589" width="13.44140625" style="2" customWidth="1"/>
    <col min="3590" max="3590" width="13.109375" style="2" customWidth="1"/>
    <col min="3591" max="3591" width="4.6640625" style="2" customWidth="1"/>
    <col min="3592" max="3592" width="14.33203125" style="2" customWidth="1"/>
    <col min="3593" max="3841" width="9.109375" style="2"/>
    <col min="3842" max="3842" width="15" style="2" customWidth="1"/>
    <col min="3843" max="3843" width="10.5546875" style="2" customWidth="1"/>
    <col min="3844" max="3844" width="9.109375" style="2"/>
    <col min="3845" max="3845" width="13.44140625" style="2" customWidth="1"/>
    <col min="3846" max="3846" width="13.109375" style="2" customWidth="1"/>
    <col min="3847" max="3847" width="4.6640625" style="2" customWidth="1"/>
    <col min="3848" max="3848" width="14.33203125" style="2" customWidth="1"/>
    <col min="3849" max="4097" width="9.109375" style="2"/>
    <col min="4098" max="4098" width="15" style="2" customWidth="1"/>
    <col min="4099" max="4099" width="10.5546875" style="2" customWidth="1"/>
    <col min="4100" max="4100" width="9.109375" style="2"/>
    <col min="4101" max="4101" width="13.44140625" style="2" customWidth="1"/>
    <col min="4102" max="4102" width="13.109375" style="2" customWidth="1"/>
    <col min="4103" max="4103" width="4.6640625" style="2" customWidth="1"/>
    <col min="4104" max="4104" width="14.33203125" style="2" customWidth="1"/>
    <col min="4105" max="4353" width="9.109375" style="2"/>
    <col min="4354" max="4354" width="15" style="2" customWidth="1"/>
    <col min="4355" max="4355" width="10.5546875" style="2" customWidth="1"/>
    <col min="4356" max="4356" width="9.109375" style="2"/>
    <col min="4357" max="4357" width="13.44140625" style="2" customWidth="1"/>
    <col min="4358" max="4358" width="13.109375" style="2" customWidth="1"/>
    <col min="4359" max="4359" width="4.6640625" style="2" customWidth="1"/>
    <col min="4360" max="4360" width="14.33203125" style="2" customWidth="1"/>
    <col min="4361" max="4609" width="9.109375" style="2"/>
    <col min="4610" max="4610" width="15" style="2" customWidth="1"/>
    <col min="4611" max="4611" width="10.5546875" style="2" customWidth="1"/>
    <col min="4612" max="4612" width="9.109375" style="2"/>
    <col min="4613" max="4613" width="13.44140625" style="2" customWidth="1"/>
    <col min="4614" max="4614" width="13.109375" style="2" customWidth="1"/>
    <col min="4615" max="4615" width="4.6640625" style="2" customWidth="1"/>
    <col min="4616" max="4616" width="14.33203125" style="2" customWidth="1"/>
    <col min="4617" max="4865" width="9.109375" style="2"/>
    <col min="4866" max="4866" width="15" style="2" customWidth="1"/>
    <col min="4867" max="4867" width="10.5546875" style="2" customWidth="1"/>
    <col min="4868" max="4868" width="9.109375" style="2"/>
    <col min="4869" max="4869" width="13.44140625" style="2" customWidth="1"/>
    <col min="4870" max="4870" width="13.109375" style="2" customWidth="1"/>
    <col min="4871" max="4871" width="4.6640625" style="2" customWidth="1"/>
    <col min="4872" max="4872" width="14.33203125" style="2" customWidth="1"/>
    <col min="4873" max="5121" width="9.109375" style="2"/>
    <col min="5122" max="5122" width="15" style="2" customWidth="1"/>
    <col min="5123" max="5123" width="10.5546875" style="2" customWidth="1"/>
    <col min="5124" max="5124" width="9.109375" style="2"/>
    <col min="5125" max="5125" width="13.44140625" style="2" customWidth="1"/>
    <col min="5126" max="5126" width="13.109375" style="2" customWidth="1"/>
    <col min="5127" max="5127" width="4.6640625" style="2" customWidth="1"/>
    <col min="5128" max="5128" width="14.33203125" style="2" customWidth="1"/>
    <col min="5129" max="5377" width="9.109375" style="2"/>
    <col min="5378" max="5378" width="15" style="2" customWidth="1"/>
    <col min="5379" max="5379" width="10.5546875" style="2" customWidth="1"/>
    <col min="5380" max="5380" width="9.109375" style="2"/>
    <col min="5381" max="5381" width="13.44140625" style="2" customWidth="1"/>
    <col min="5382" max="5382" width="13.109375" style="2" customWidth="1"/>
    <col min="5383" max="5383" width="4.6640625" style="2" customWidth="1"/>
    <col min="5384" max="5384" width="14.33203125" style="2" customWidth="1"/>
    <col min="5385" max="5633" width="9.109375" style="2"/>
    <col min="5634" max="5634" width="15" style="2" customWidth="1"/>
    <col min="5635" max="5635" width="10.5546875" style="2" customWidth="1"/>
    <col min="5636" max="5636" width="9.109375" style="2"/>
    <col min="5637" max="5637" width="13.44140625" style="2" customWidth="1"/>
    <col min="5638" max="5638" width="13.109375" style="2" customWidth="1"/>
    <col min="5639" max="5639" width="4.6640625" style="2" customWidth="1"/>
    <col min="5640" max="5640" width="14.33203125" style="2" customWidth="1"/>
    <col min="5641" max="5889" width="9.109375" style="2"/>
    <col min="5890" max="5890" width="15" style="2" customWidth="1"/>
    <col min="5891" max="5891" width="10.5546875" style="2" customWidth="1"/>
    <col min="5892" max="5892" width="9.109375" style="2"/>
    <col min="5893" max="5893" width="13.44140625" style="2" customWidth="1"/>
    <col min="5894" max="5894" width="13.109375" style="2" customWidth="1"/>
    <col min="5895" max="5895" width="4.6640625" style="2" customWidth="1"/>
    <col min="5896" max="5896" width="14.33203125" style="2" customWidth="1"/>
    <col min="5897" max="6145" width="9.109375" style="2"/>
    <col min="6146" max="6146" width="15" style="2" customWidth="1"/>
    <col min="6147" max="6147" width="10.5546875" style="2" customWidth="1"/>
    <col min="6148" max="6148" width="9.109375" style="2"/>
    <col min="6149" max="6149" width="13.44140625" style="2" customWidth="1"/>
    <col min="6150" max="6150" width="13.109375" style="2" customWidth="1"/>
    <col min="6151" max="6151" width="4.6640625" style="2" customWidth="1"/>
    <col min="6152" max="6152" width="14.33203125" style="2" customWidth="1"/>
    <col min="6153" max="6401" width="9.109375" style="2"/>
    <col min="6402" max="6402" width="15" style="2" customWidth="1"/>
    <col min="6403" max="6403" width="10.5546875" style="2" customWidth="1"/>
    <col min="6404" max="6404" width="9.109375" style="2"/>
    <col min="6405" max="6405" width="13.44140625" style="2" customWidth="1"/>
    <col min="6406" max="6406" width="13.109375" style="2" customWidth="1"/>
    <col min="6407" max="6407" width="4.6640625" style="2" customWidth="1"/>
    <col min="6408" max="6408" width="14.33203125" style="2" customWidth="1"/>
    <col min="6409" max="6657" width="9.109375" style="2"/>
    <col min="6658" max="6658" width="15" style="2" customWidth="1"/>
    <col min="6659" max="6659" width="10.5546875" style="2" customWidth="1"/>
    <col min="6660" max="6660" width="9.109375" style="2"/>
    <col min="6661" max="6661" width="13.44140625" style="2" customWidth="1"/>
    <col min="6662" max="6662" width="13.109375" style="2" customWidth="1"/>
    <col min="6663" max="6663" width="4.6640625" style="2" customWidth="1"/>
    <col min="6664" max="6664" width="14.33203125" style="2" customWidth="1"/>
    <col min="6665" max="6913" width="9.109375" style="2"/>
    <col min="6914" max="6914" width="15" style="2" customWidth="1"/>
    <col min="6915" max="6915" width="10.5546875" style="2" customWidth="1"/>
    <col min="6916" max="6916" width="9.109375" style="2"/>
    <col min="6917" max="6917" width="13.44140625" style="2" customWidth="1"/>
    <col min="6918" max="6918" width="13.109375" style="2" customWidth="1"/>
    <col min="6919" max="6919" width="4.6640625" style="2" customWidth="1"/>
    <col min="6920" max="6920" width="14.33203125" style="2" customWidth="1"/>
    <col min="6921" max="7169" width="9.109375" style="2"/>
    <col min="7170" max="7170" width="15" style="2" customWidth="1"/>
    <col min="7171" max="7171" width="10.5546875" style="2" customWidth="1"/>
    <col min="7172" max="7172" width="9.109375" style="2"/>
    <col min="7173" max="7173" width="13.44140625" style="2" customWidth="1"/>
    <col min="7174" max="7174" width="13.109375" style="2" customWidth="1"/>
    <col min="7175" max="7175" width="4.6640625" style="2" customWidth="1"/>
    <col min="7176" max="7176" width="14.33203125" style="2" customWidth="1"/>
    <col min="7177" max="7425" width="9.109375" style="2"/>
    <col min="7426" max="7426" width="15" style="2" customWidth="1"/>
    <col min="7427" max="7427" width="10.5546875" style="2" customWidth="1"/>
    <col min="7428" max="7428" width="9.109375" style="2"/>
    <col min="7429" max="7429" width="13.44140625" style="2" customWidth="1"/>
    <col min="7430" max="7430" width="13.109375" style="2" customWidth="1"/>
    <col min="7431" max="7431" width="4.6640625" style="2" customWidth="1"/>
    <col min="7432" max="7432" width="14.33203125" style="2" customWidth="1"/>
    <col min="7433" max="7681" width="9.109375" style="2"/>
    <col min="7682" max="7682" width="15" style="2" customWidth="1"/>
    <col min="7683" max="7683" width="10.5546875" style="2" customWidth="1"/>
    <col min="7684" max="7684" width="9.109375" style="2"/>
    <col min="7685" max="7685" width="13.44140625" style="2" customWidth="1"/>
    <col min="7686" max="7686" width="13.109375" style="2" customWidth="1"/>
    <col min="7687" max="7687" width="4.6640625" style="2" customWidth="1"/>
    <col min="7688" max="7688" width="14.33203125" style="2" customWidth="1"/>
    <col min="7689" max="7937" width="9.109375" style="2"/>
    <col min="7938" max="7938" width="15" style="2" customWidth="1"/>
    <col min="7939" max="7939" width="10.5546875" style="2" customWidth="1"/>
    <col min="7940" max="7940" width="9.109375" style="2"/>
    <col min="7941" max="7941" width="13.44140625" style="2" customWidth="1"/>
    <col min="7942" max="7942" width="13.109375" style="2" customWidth="1"/>
    <col min="7943" max="7943" width="4.6640625" style="2" customWidth="1"/>
    <col min="7944" max="7944" width="14.33203125" style="2" customWidth="1"/>
    <col min="7945" max="8193" width="9.109375" style="2"/>
    <col min="8194" max="8194" width="15" style="2" customWidth="1"/>
    <col min="8195" max="8195" width="10.5546875" style="2" customWidth="1"/>
    <col min="8196" max="8196" width="9.109375" style="2"/>
    <col min="8197" max="8197" width="13.44140625" style="2" customWidth="1"/>
    <col min="8198" max="8198" width="13.109375" style="2" customWidth="1"/>
    <col min="8199" max="8199" width="4.6640625" style="2" customWidth="1"/>
    <col min="8200" max="8200" width="14.33203125" style="2" customWidth="1"/>
    <col min="8201" max="8449" width="9.109375" style="2"/>
    <col min="8450" max="8450" width="15" style="2" customWidth="1"/>
    <col min="8451" max="8451" width="10.5546875" style="2" customWidth="1"/>
    <col min="8452" max="8452" width="9.109375" style="2"/>
    <col min="8453" max="8453" width="13.44140625" style="2" customWidth="1"/>
    <col min="8454" max="8454" width="13.109375" style="2" customWidth="1"/>
    <col min="8455" max="8455" width="4.6640625" style="2" customWidth="1"/>
    <col min="8456" max="8456" width="14.33203125" style="2" customWidth="1"/>
    <col min="8457" max="8705" width="9.109375" style="2"/>
    <col min="8706" max="8706" width="15" style="2" customWidth="1"/>
    <col min="8707" max="8707" width="10.5546875" style="2" customWidth="1"/>
    <col min="8708" max="8708" width="9.109375" style="2"/>
    <col min="8709" max="8709" width="13.44140625" style="2" customWidth="1"/>
    <col min="8710" max="8710" width="13.109375" style="2" customWidth="1"/>
    <col min="8711" max="8711" width="4.6640625" style="2" customWidth="1"/>
    <col min="8712" max="8712" width="14.33203125" style="2" customWidth="1"/>
    <col min="8713" max="8961" width="9.109375" style="2"/>
    <col min="8962" max="8962" width="15" style="2" customWidth="1"/>
    <col min="8963" max="8963" width="10.5546875" style="2" customWidth="1"/>
    <col min="8964" max="8964" width="9.109375" style="2"/>
    <col min="8965" max="8965" width="13.44140625" style="2" customWidth="1"/>
    <col min="8966" max="8966" width="13.109375" style="2" customWidth="1"/>
    <col min="8967" max="8967" width="4.6640625" style="2" customWidth="1"/>
    <col min="8968" max="8968" width="14.33203125" style="2" customWidth="1"/>
    <col min="8969" max="9217" width="9.109375" style="2"/>
    <col min="9218" max="9218" width="15" style="2" customWidth="1"/>
    <col min="9219" max="9219" width="10.5546875" style="2" customWidth="1"/>
    <col min="9220" max="9220" width="9.109375" style="2"/>
    <col min="9221" max="9221" width="13.44140625" style="2" customWidth="1"/>
    <col min="9222" max="9222" width="13.109375" style="2" customWidth="1"/>
    <col min="9223" max="9223" width="4.6640625" style="2" customWidth="1"/>
    <col min="9224" max="9224" width="14.33203125" style="2" customWidth="1"/>
    <col min="9225" max="9473" width="9.109375" style="2"/>
    <col min="9474" max="9474" width="15" style="2" customWidth="1"/>
    <col min="9475" max="9475" width="10.5546875" style="2" customWidth="1"/>
    <col min="9476" max="9476" width="9.109375" style="2"/>
    <col min="9477" max="9477" width="13.44140625" style="2" customWidth="1"/>
    <col min="9478" max="9478" width="13.109375" style="2" customWidth="1"/>
    <col min="9479" max="9479" width="4.6640625" style="2" customWidth="1"/>
    <col min="9480" max="9480" width="14.33203125" style="2" customWidth="1"/>
    <col min="9481" max="9729" width="9.109375" style="2"/>
    <col min="9730" max="9730" width="15" style="2" customWidth="1"/>
    <col min="9731" max="9731" width="10.5546875" style="2" customWidth="1"/>
    <col min="9732" max="9732" width="9.109375" style="2"/>
    <col min="9733" max="9733" width="13.44140625" style="2" customWidth="1"/>
    <col min="9734" max="9734" width="13.109375" style="2" customWidth="1"/>
    <col min="9735" max="9735" width="4.6640625" style="2" customWidth="1"/>
    <col min="9736" max="9736" width="14.33203125" style="2" customWidth="1"/>
    <col min="9737" max="9985" width="9.109375" style="2"/>
    <col min="9986" max="9986" width="15" style="2" customWidth="1"/>
    <col min="9987" max="9987" width="10.5546875" style="2" customWidth="1"/>
    <col min="9988" max="9988" width="9.109375" style="2"/>
    <col min="9989" max="9989" width="13.44140625" style="2" customWidth="1"/>
    <col min="9990" max="9990" width="13.109375" style="2" customWidth="1"/>
    <col min="9991" max="9991" width="4.6640625" style="2" customWidth="1"/>
    <col min="9992" max="9992" width="14.33203125" style="2" customWidth="1"/>
    <col min="9993" max="10241" width="9.109375" style="2"/>
    <col min="10242" max="10242" width="15" style="2" customWidth="1"/>
    <col min="10243" max="10243" width="10.5546875" style="2" customWidth="1"/>
    <col min="10244" max="10244" width="9.109375" style="2"/>
    <col min="10245" max="10245" width="13.44140625" style="2" customWidth="1"/>
    <col min="10246" max="10246" width="13.109375" style="2" customWidth="1"/>
    <col min="10247" max="10247" width="4.6640625" style="2" customWidth="1"/>
    <col min="10248" max="10248" width="14.33203125" style="2" customWidth="1"/>
    <col min="10249" max="10497" width="9.109375" style="2"/>
    <col min="10498" max="10498" width="15" style="2" customWidth="1"/>
    <col min="10499" max="10499" width="10.5546875" style="2" customWidth="1"/>
    <col min="10500" max="10500" width="9.109375" style="2"/>
    <col min="10501" max="10501" width="13.44140625" style="2" customWidth="1"/>
    <col min="10502" max="10502" width="13.109375" style="2" customWidth="1"/>
    <col min="10503" max="10503" width="4.6640625" style="2" customWidth="1"/>
    <col min="10504" max="10504" width="14.33203125" style="2" customWidth="1"/>
    <col min="10505" max="10753" width="9.109375" style="2"/>
    <col min="10754" max="10754" width="15" style="2" customWidth="1"/>
    <col min="10755" max="10755" width="10.5546875" style="2" customWidth="1"/>
    <col min="10756" max="10756" width="9.109375" style="2"/>
    <col min="10757" max="10757" width="13.44140625" style="2" customWidth="1"/>
    <col min="10758" max="10758" width="13.109375" style="2" customWidth="1"/>
    <col min="10759" max="10759" width="4.6640625" style="2" customWidth="1"/>
    <col min="10760" max="10760" width="14.33203125" style="2" customWidth="1"/>
    <col min="10761" max="11009" width="9.109375" style="2"/>
    <col min="11010" max="11010" width="15" style="2" customWidth="1"/>
    <col min="11011" max="11011" width="10.5546875" style="2" customWidth="1"/>
    <col min="11012" max="11012" width="9.109375" style="2"/>
    <col min="11013" max="11013" width="13.44140625" style="2" customWidth="1"/>
    <col min="11014" max="11014" width="13.109375" style="2" customWidth="1"/>
    <col min="11015" max="11015" width="4.6640625" style="2" customWidth="1"/>
    <col min="11016" max="11016" width="14.33203125" style="2" customWidth="1"/>
    <col min="11017" max="11265" width="9.109375" style="2"/>
    <col min="11266" max="11266" width="15" style="2" customWidth="1"/>
    <col min="11267" max="11267" width="10.5546875" style="2" customWidth="1"/>
    <col min="11268" max="11268" width="9.109375" style="2"/>
    <col min="11269" max="11269" width="13.44140625" style="2" customWidth="1"/>
    <col min="11270" max="11270" width="13.109375" style="2" customWidth="1"/>
    <col min="11271" max="11271" width="4.6640625" style="2" customWidth="1"/>
    <col min="11272" max="11272" width="14.33203125" style="2" customWidth="1"/>
    <col min="11273" max="11521" width="9.109375" style="2"/>
    <col min="11522" max="11522" width="15" style="2" customWidth="1"/>
    <col min="11523" max="11523" width="10.5546875" style="2" customWidth="1"/>
    <col min="11524" max="11524" width="9.109375" style="2"/>
    <col min="11525" max="11525" width="13.44140625" style="2" customWidth="1"/>
    <col min="11526" max="11526" width="13.109375" style="2" customWidth="1"/>
    <col min="11527" max="11527" width="4.6640625" style="2" customWidth="1"/>
    <col min="11528" max="11528" width="14.33203125" style="2" customWidth="1"/>
    <col min="11529" max="11777" width="9.109375" style="2"/>
    <col min="11778" max="11778" width="15" style="2" customWidth="1"/>
    <col min="11779" max="11779" width="10.5546875" style="2" customWidth="1"/>
    <col min="11780" max="11780" width="9.109375" style="2"/>
    <col min="11781" max="11781" width="13.44140625" style="2" customWidth="1"/>
    <col min="11782" max="11782" width="13.109375" style="2" customWidth="1"/>
    <col min="11783" max="11783" width="4.6640625" style="2" customWidth="1"/>
    <col min="11784" max="11784" width="14.33203125" style="2" customWidth="1"/>
    <col min="11785" max="12033" width="9.109375" style="2"/>
    <col min="12034" max="12034" width="15" style="2" customWidth="1"/>
    <col min="12035" max="12035" width="10.5546875" style="2" customWidth="1"/>
    <col min="12036" max="12036" width="9.109375" style="2"/>
    <col min="12037" max="12037" width="13.44140625" style="2" customWidth="1"/>
    <col min="12038" max="12038" width="13.109375" style="2" customWidth="1"/>
    <col min="12039" max="12039" width="4.6640625" style="2" customWidth="1"/>
    <col min="12040" max="12040" width="14.33203125" style="2" customWidth="1"/>
    <col min="12041" max="12289" width="9.109375" style="2"/>
    <col min="12290" max="12290" width="15" style="2" customWidth="1"/>
    <col min="12291" max="12291" width="10.5546875" style="2" customWidth="1"/>
    <col min="12292" max="12292" width="9.109375" style="2"/>
    <col min="12293" max="12293" width="13.44140625" style="2" customWidth="1"/>
    <col min="12294" max="12294" width="13.109375" style="2" customWidth="1"/>
    <col min="12295" max="12295" width="4.6640625" style="2" customWidth="1"/>
    <col min="12296" max="12296" width="14.33203125" style="2" customWidth="1"/>
    <col min="12297" max="12545" width="9.109375" style="2"/>
    <col min="12546" max="12546" width="15" style="2" customWidth="1"/>
    <col min="12547" max="12547" width="10.5546875" style="2" customWidth="1"/>
    <col min="12548" max="12548" width="9.109375" style="2"/>
    <col min="12549" max="12549" width="13.44140625" style="2" customWidth="1"/>
    <col min="12550" max="12550" width="13.109375" style="2" customWidth="1"/>
    <col min="12551" max="12551" width="4.6640625" style="2" customWidth="1"/>
    <col min="12552" max="12552" width="14.33203125" style="2" customWidth="1"/>
    <col min="12553" max="12801" width="9.109375" style="2"/>
    <col min="12802" max="12802" width="15" style="2" customWidth="1"/>
    <col min="12803" max="12803" width="10.5546875" style="2" customWidth="1"/>
    <col min="12804" max="12804" width="9.109375" style="2"/>
    <col min="12805" max="12805" width="13.44140625" style="2" customWidth="1"/>
    <col min="12806" max="12806" width="13.109375" style="2" customWidth="1"/>
    <col min="12807" max="12807" width="4.6640625" style="2" customWidth="1"/>
    <col min="12808" max="12808" width="14.33203125" style="2" customWidth="1"/>
    <col min="12809" max="13057" width="9.109375" style="2"/>
    <col min="13058" max="13058" width="15" style="2" customWidth="1"/>
    <col min="13059" max="13059" width="10.5546875" style="2" customWidth="1"/>
    <col min="13060" max="13060" width="9.109375" style="2"/>
    <col min="13061" max="13061" width="13.44140625" style="2" customWidth="1"/>
    <col min="13062" max="13062" width="13.109375" style="2" customWidth="1"/>
    <col min="13063" max="13063" width="4.6640625" style="2" customWidth="1"/>
    <col min="13064" max="13064" width="14.33203125" style="2" customWidth="1"/>
    <col min="13065" max="13313" width="9.109375" style="2"/>
    <col min="13314" max="13314" width="15" style="2" customWidth="1"/>
    <col min="13315" max="13315" width="10.5546875" style="2" customWidth="1"/>
    <col min="13316" max="13316" width="9.109375" style="2"/>
    <col min="13317" max="13317" width="13.44140625" style="2" customWidth="1"/>
    <col min="13318" max="13318" width="13.109375" style="2" customWidth="1"/>
    <col min="13319" max="13319" width="4.6640625" style="2" customWidth="1"/>
    <col min="13320" max="13320" width="14.33203125" style="2" customWidth="1"/>
    <col min="13321" max="13569" width="9.109375" style="2"/>
    <col min="13570" max="13570" width="15" style="2" customWidth="1"/>
    <col min="13571" max="13571" width="10.5546875" style="2" customWidth="1"/>
    <col min="13572" max="13572" width="9.109375" style="2"/>
    <col min="13573" max="13573" width="13.44140625" style="2" customWidth="1"/>
    <col min="13574" max="13574" width="13.109375" style="2" customWidth="1"/>
    <col min="13575" max="13575" width="4.6640625" style="2" customWidth="1"/>
    <col min="13576" max="13576" width="14.33203125" style="2" customWidth="1"/>
    <col min="13577" max="13825" width="9.109375" style="2"/>
    <col min="13826" max="13826" width="15" style="2" customWidth="1"/>
    <col min="13827" max="13827" width="10.5546875" style="2" customWidth="1"/>
    <col min="13828" max="13828" width="9.109375" style="2"/>
    <col min="13829" max="13829" width="13.44140625" style="2" customWidth="1"/>
    <col min="13830" max="13830" width="13.109375" style="2" customWidth="1"/>
    <col min="13831" max="13831" width="4.6640625" style="2" customWidth="1"/>
    <col min="13832" max="13832" width="14.33203125" style="2" customWidth="1"/>
    <col min="13833" max="14081" width="9.109375" style="2"/>
    <col min="14082" max="14082" width="15" style="2" customWidth="1"/>
    <col min="14083" max="14083" width="10.5546875" style="2" customWidth="1"/>
    <col min="14084" max="14084" width="9.109375" style="2"/>
    <col min="14085" max="14085" width="13.44140625" style="2" customWidth="1"/>
    <col min="14086" max="14086" width="13.109375" style="2" customWidth="1"/>
    <col min="14087" max="14087" width="4.6640625" style="2" customWidth="1"/>
    <col min="14088" max="14088" width="14.33203125" style="2" customWidth="1"/>
    <col min="14089" max="14337" width="9.109375" style="2"/>
    <col min="14338" max="14338" width="15" style="2" customWidth="1"/>
    <col min="14339" max="14339" width="10.5546875" style="2" customWidth="1"/>
    <col min="14340" max="14340" width="9.109375" style="2"/>
    <col min="14341" max="14341" width="13.44140625" style="2" customWidth="1"/>
    <col min="14342" max="14342" width="13.109375" style="2" customWidth="1"/>
    <col min="14343" max="14343" width="4.6640625" style="2" customWidth="1"/>
    <col min="14344" max="14344" width="14.33203125" style="2" customWidth="1"/>
    <col min="14345" max="14593" width="9.109375" style="2"/>
    <col min="14594" max="14594" width="15" style="2" customWidth="1"/>
    <col min="14595" max="14595" width="10.5546875" style="2" customWidth="1"/>
    <col min="14596" max="14596" width="9.109375" style="2"/>
    <col min="14597" max="14597" width="13.44140625" style="2" customWidth="1"/>
    <col min="14598" max="14598" width="13.109375" style="2" customWidth="1"/>
    <col min="14599" max="14599" width="4.6640625" style="2" customWidth="1"/>
    <col min="14600" max="14600" width="14.33203125" style="2" customWidth="1"/>
    <col min="14601" max="14849" width="9.109375" style="2"/>
    <col min="14850" max="14850" width="15" style="2" customWidth="1"/>
    <col min="14851" max="14851" width="10.5546875" style="2" customWidth="1"/>
    <col min="14852" max="14852" width="9.109375" style="2"/>
    <col min="14853" max="14853" width="13.44140625" style="2" customWidth="1"/>
    <col min="14854" max="14854" width="13.109375" style="2" customWidth="1"/>
    <col min="14855" max="14855" width="4.6640625" style="2" customWidth="1"/>
    <col min="14856" max="14856" width="14.33203125" style="2" customWidth="1"/>
    <col min="14857" max="15105" width="9.109375" style="2"/>
    <col min="15106" max="15106" width="15" style="2" customWidth="1"/>
    <col min="15107" max="15107" width="10.5546875" style="2" customWidth="1"/>
    <col min="15108" max="15108" width="9.109375" style="2"/>
    <col min="15109" max="15109" width="13.44140625" style="2" customWidth="1"/>
    <col min="15110" max="15110" width="13.109375" style="2" customWidth="1"/>
    <col min="15111" max="15111" width="4.6640625" style="2" customWidth="1"/>
    <col min="15112" max="15112" width="14.33203125" style="2" customWidth="1"/>
    <col min="15113" max="15361" width="9.109375" style="2"/>
    <col min="15362" max="15362" width="15" style="2" customWidth="1"/>
    <col min="15363" max="15363" width="10.5546875" style="2" customWidth="1"/>
    <col min="15364" max="15364" width="9.109375" style="2"/>
    <col min="15365" max="15365" width="13.44140625" style="2" customWidth="1"/>
    <col min="15366" max="15366" width="13.109375" style="2" customWidth="1"/>
    <col min="15367" max="15367" width="4.6640625" style="2" customWidth="1"/>
    <col min="15368" max="15368" width="14.33203125" style="2" customWidth="1"/>
    <col min="15369" max="15617" width="9.109375" style="2"/>
    <col min="15618" max="15618" width="15" style="2" customWidth="1"/>
    <col min="15619" max="15619" width="10.5546875" style="2" customWidth="1"/>
    <col min="15620" max="15620" width="9.109375" style="2"/>
    <col min="15621" max="15621" width="13.44140625" style="2" customWidth="1"/>
    <col min="15622" max="15622" width="13.109375" style="2" customWidth="1"/>
    <col min="15623" max="15623" width="4.6640625" style="2" customWidth="1"/>
    <col min="15624" max="15624" width="14.33203125" style="2" customWidth="1"/>
    <col min="15625" max="15873" width="9.109375" style="2"/>
    <col min="15874" max="15874" width="15" style="2" customWidth="1"/>
    <col min="15875" max="15875" width="10.5546875" style="2" customWidth="1"/>
    <col min="15876" max="15876" width="9.109375" style="2"/>
    <col min="15877" max="15877" width="13.44140625" style="2" customWidth="1"/>
    <col min="15878" max="15878" width="13.109375" style="2" customWidth="1"/>
    <col min="15879" max="15879" width="4.6640625" style="2" customWidth="1"/>
    <col min="15880" max="15880" width="14.33203125" style="2" customWidth="1"/>
    <col min="15881" max="16129" width="9.109375" style="2"/>
    <col min="16130" max="16130" width="15" style="2" customWidth="1"/>
    <col min="16131" max="16131" width="10.5546875" style="2" customWidth="1"/>
    <col min="16132" max="16132" width="9.109375" style="2"/>
    <col min="16133" max="16133" width="13.44140625" style="2" customWidth="1"/>
    <col min="16134" max="16134" width="13.109375" style="2" customWidth="1"/>
    <col min="16135" max="16135" width="4.6640625" style="2" customWidth="1"/>
    <col min="16136" max="16136" width="14.33203125" style="2" customWidth="1"/>
    <col min="16137" max="16384" width="9.109375" style="2"/>
  </cols>
  <sheetData>
    <row r="1" spans="1:10" x14ac:dyDescent="0.3">
      <c r="A1" s="1" t="s">
        <v>0</v>
      </c>
      <c r="B1"/>
      <c r="C1"/>
      <c r="D1"/>
      <c r="E1"/>
      <c r="F1"/>
      <c r="G1"/>
    </row>
    <row r="2" spans="1:10" ht="25.2" thickBot="1" x14ac:dyDescent="0.45">
      <c r="B2" s="3"/>
      <c r="C2"/>
      <c r="E2" s="5" t="s">
        <v>1</v>
      </c>
    </row>
    <row r="3" spans="1:10" x14ac:dyDescent="0.3">
      <c r="B3" s="6" t="s">
        <v>2</v>
      </c>
      <c r="C3" s="7" t="s">
        <v>3</v>
      </c>
      <c r="E3" s="2"/>
      <c r="G3" s="8"/>
      <c r="H3" s="9" t="s">
        <v>4</v>
      </c>
      <c r="J3" s="4"/>
    </row>
    <row r="4" spans="1:10" x14ac:dyDescent="0.3">
      <c r="B4" s="7"/>
      <c r="C4" s="7" t="s">
        <v>5</v>
      </c>
      <c r="E4" s="2"/>
      <c r="G4" s="8"/>
      <c r="H4" s="10" t="s">
        <v>6</v>
      </c>
      <c r="J4" s="4"/>
    </row>
    <row r="5" spans="1:10" ht="15" thickBot="1" x14ac:dyDescent="0.35">
      <c r="B5" s="11" t="s">
        <v>7</v>
      </c>
      <c r="C5" s="7">
        <v>30</v>
      </c>
      <c r="E5" s="2"/>
      <c r="G5" s="8"/>
      <c r="H5" s="12" t="s">
        <v>8</v>
      </c>
      <c r="J5" s="4"/>
    </row>
    <row r="6" spans="1:10" x14ac:dyDescent="0.3">
      <c r="B6" s="11" t="s">
        <v>9</v>
      </c>
      <c r="C6" s="7">
        <v>20</v>
      </c>
      <c r="E6" s="2"/>
      <c r="G6" s="8"/>
      <c r="J6" s="4"/>
    </row>
    <row r="7" spans="1:10" x14ac:dyDescent="0.3">
      <c r="B7" s="11" t="s">
        <v>10</v>
      </c>
      <c r="C7" s="7">
        <v>10</v>
      </c>
      <c r="E7" s="2"/>
      <c r="G7" s="8"/>
    </row>
    <row r="8" spans="1:10" x14ac:dyDescent="0.3">
      <c r="B8" s="11" t="s">
        <v>11</v>
      </c>
      <c r="C8" s="7">
        <v>40</v>
      </c>
      <c r="E8" s="2"/>
      <c r="G8" s="8"/>
    </row>
    <row r="9" spans="1:10" x14ac:dyDescent="0.3">
      <c r="B9" s="8"/>
      <c r="E9" s="2"/>
      <c r="G9" s="8"/>
    </row>
    <row r="10" spans="1:10" x14ac:dyDescent="0.3">
      <c r="E10" s="2"/>
      <c r="G10" s="8"/>
    </row>
    <row r="11" spans="1:10" x14ac:dyDescent="0.3">
      <c r="B11" s="13" t="s">
        <v>12</v>
      </c>
      <c r="H11" s="13" t="s">
        <v>13</v>
      </c>
      <c r="J11" s="4"/>
    </row>
    <row r="12" spans="1:10" ht="15" thickBot="1" x14ac:dyDescent="0.35">
      <c r="J12" s="4"/>
    </row>
    <row r="13" spans="1:10" x14ac:dyDescent="0.3">
      <c r="B13" s="14" t="s">
        <v>7</v>
      </c>
      <c r="C13" s="15" t="s">
        <v>14</v>
      </c>
      <c r="E13" s="16" t="s">
        <v>9</v>
      </c>
      <c r="F13" s="17" t="s">
        <v>14</v>
      </c>
      <c r="H13" s="18" t="s">
        <v>6</v>
      </c>
      <c r="I13" s="19" t="s">
        <v>15</v>
      </c>
      <c r="J13" s="4"/>
    </row>
    <row r="14" spans="1:10" x14ac:dyDescent="0.3">
      <c r="B14" s="7" t="s">
        <v>16</v>
      </c>
      <c r="C14" s="20" t="s">
        <v>17</v>
      </c>
      <c r="E14" s="7" t="s">
        <v>18</v>
      </c>
      <c r="F14" s="7" t="s">
        <v>17</v>
      </c>
      <c r="H14" s="21" t="s">
        <v>17</v>
      </c>
      <c r="I14" s="22" t="s">
        <v>19</v>
      </c>
      <c r="J14" s="4"/>
    </row>
    <row r="15" spans="1:10" x14ac:dyDescent="0.3">
      <c r="B15" s="7" t="s">
        <v>20</v>
      </c>
      <c r="C15" s="20">
        <v>0</v>
      </c>
      <c r="E15" s="7" t="s">
        <v>21</v>
      </c>
      <c r="F15" s="7">
        <v>1</v>
      </c>
      <c r="H15" s="21" t="s">
        <v>22</v>
      </c>
      <c r="I15" s="23">
        <v>300</v>
      </c>
      <c r="J15" s="4"/>
    </row>
    <row r="16" spans="1:10" x14ac:dyDescent="0.3">
      <c r="B16" s="24" t="s">
        <v>23</v>
      </c>
      <c r="C16" s="20">
        <v>0.2</v>
      </c>
      <c r="E16" s="7" t="s">
        <v>24</v>
      </c>
      <c r="F16" s="7">
        <v>0.8</v>
      </c>
      <c r="H16" s="21" t="s">
        <v>25</v>
      </c>
      <c r="I16" s="23">
        <v>200</v>
      </c>
      <c r="J16" s="4"/>
    </row>
    <row r="17" spans="2:10" ht="15" thickBot="1" x14ac:dyDescent="0.35">
      <c r="B17" s="7" t="s">
        <v>26</v>
      </c>
      <c r="C17" s="20">
        <v>0.4</v>
      </c>
      <c r="E17" s="7" t="s">
        <v>27</v>
      </c>
      <c r="F17" s="7">
        <v>0.6</v>
      </c>
      <c r="H17" s="25" t="s">
        <v>28</v>
      </c>
      <c r="I17" s="26">
        <v>100</v>
      </c>
      <c r="J17" s="4"/>
    </row>
    <row r="18" spans="2:10" x14ac:dyDescent="0.3">
      <c r="B18" s="7" t="s">
        <v>29</v>
      </c>
      <c r="C18" s="20">
        <v>0.6</v>
      </c>
      <c r="E18" s="7" t="s">
        <v>30</v>
      </c>
      <c r="F18" s="7">
        <v>0.4</v>
      </c>
      <c r="J18" s="4"/>
    </row>
    <row r="19" spans="2:10" x14ac:dyDescent="0.3">
      <c r="B19" s="7" t="s">
        <v>31</v>
      </c>
      <c r="C19" s="20">
        <v>0.8</v>
      </c>
      <c r="E19" s="7" t="s">
        <v>32</v>
      </c>
      <c r="F19" s="7">
        <v>0.2</v>
      </c>
      <c r="J19" s="4"/>
    </row>
    <row r="20" spans="2:10" x14ac:dyDescent="0.3">
      <c r="B20" s="7" t="s">
        <v>33</v>
      </c>
      <c r="C20" s="20">
        <v>1</v>
      </c>
      <c r="E20" s="7" t="s">
        <v>34</v>
      </c>
      <c r="F20" s="7">
        <v>0</v>
      </c>
      <c r="J20" s="4"/>
    </row>
    <row r="21" spans="2:10" ht="15" thickBot="1" x14ac:dyDescent="0.35">
      <c r="J21" s="4"/>
    </row>
    <row r="22" spans="2:10" x14ac:dyDescent="0.3">
      <c r="B22" s="27" t="s">
        <v>35</v>
      </c>
      <c r="C22" s="28" t="s">
        <v>14</v>
      </c>
      <c r="E22" s="29" t="s">
        <v>11</v>
      </c>
      <c r="F22" s="30" t="s">
        <v>14</v>
      </c>
      <c r="H22" s="18" t="s">
        <v>8</v>
      </c>
      <c r="I22" s="31" t="s">
        <v>36</v>
      </c>
      <c r="J22" s="4"/>
    </row>
    <row r="23" spans="2:10" x14ac:dyDescent="0.3">
      <c r="B23" s="7" t="s">
        <v>37</v>
      </c>
      <c r="C23" s="7" t="s">
        <v>17</v>
      </c>
      <c r="E23" s="32" t="s">
        <v>17</v>
      </c>
      <c r="F23" s="23" t="s">
        <v>17</v>
      </c>
      <c r="H23" s="32" t="s">
        <v>38</v>
      </c>
      <c r="I23" s="23" t="s">
        <v>5</v>
      </c>
      <c r="J23" s="4"/>
    </row>
    <row r="24" spans="2:10" x14ac:dyDescent="0.3">
      <c r="B24" s="7" t="s">
        <v>39</v>
      </c>
      <c r="C24" s="7">
        <v>0</v>
      </c>
      <c r="E24" s="32" t="s">
        <v>40</v>
      </c>
      <c r="F24" s="23">
        <v>1</v>
      </c>
      <c r="H24" s="32" t="s">
        <v>39</v>
      </c>
      <c r="I24" s="23">
        <v>50</v>
      </c>
    </row>
    <row r="25" spans="2:10" x14ac:dyDescent="0.3">
      <c r="B25" s="7" t="s">
        <v>41</v>
      </c>
      <c r="C25" s="7">
        <v>0.2</v>
      </c>
      <c r="E25" s="32" t="s">
        <v>42</v>
      </c>
      <c r="F25" s="23">
        <v>0.5</v>
      </c>
      <c r="H25" s="33" t="s">
        <v>43</v>
      </c>
      <c r="I25" s="23">
        <v>80</v>
      </c>
    </row>
    <row r="26" spans="2:10" ht="15" thickBot="1" x14ac:dyDescent="0.35">
      <c r="B26" s="7" t="s">
        <v>44</v>
      </c>
      <c r="C26" s="7">
        <v>0.4</v>
      </c>
      <c r="E26" s="34" t="s">
        <v>45</v>
      </c>
      <c r="F26" s="26">
        <v>0.2</v>
      </c>
      <c r="H26" s="34" t="s">
        <v>46</v>
      </c>
      <c r="I26" s="26">
        <v>100</v>
      </c>
    </row>
    <row r="27" spans="2:10" x14ac:dyDescent="0.3">
      <c r="B27" s="7" t="s">
        <v>47</v>
      </c>
      <c r="C27" s="7">
        <v>0.6</v>
      </c>
    </row>
    <row r="28" spans="2:10" x14ac:dyDescent="0.3">
      <c r="B28" s="7" t="s">
        <v>48</v>
      </c>
      <c r="C28" s="7">
        <v>0.8</v>
      </c>
    </row>
    <row r="29" spans="2:10" x14ac:dyDescent="0.3">
      <c r="B29" s="7" t="s">
        <v>49</v>
      </c>
      <c r="C29" s="7">
        <v>1</v>
      </c>
    </row>
    <row r="31" spans="2:10" x14ac:dyDescent="0.3">
      <c r="B31" t="s">
        <v>50</v>
      </c>
      <c r="C31"/>
      <c r="D31" s="2"/>
    </row>
    <row r="32" spans="2:10" x14ac:dyDescent="0.3">
      <c r="B32" s="8" t="s">
        <v>51</v>
      </c>
      <c r="C32"/>
      <c r="D32" s="2"/>
    </row>
    <row r="33" spans="2:13" x14ac:dyDescent="0.3">
      <c r="B33" s="8"/>
      <c r="C33"/>
      <c r="D33" s="2"/>
    </row>
    <row r="34" spans="2:13" x14ac:dyDescent="0.3">
      <c r="B34"/>
      <c r="C34" t="s">
        <v>52</v>
      </c>
      <c r="D34" s="2"/>
      <c r="E34" s="2"/>
      <c r="K34"/>
    </row>
    <row r="35" spans="2:13" x14ac:dyDescent="0.3">
      <c r="B35"/>
      <c r="C35" t="s">
        <v>53</v>
      </c>
      <c r="D35" s="2"/>
      <c r="E35" s="2"/>
      <c r="M35"/>
    </row>
    <row r="36" spans="2:13" x14ac:dyDescent="0.3">
      <c r="B36"/>
      <c r="C36" t="s">
        <v>54</v>
      </c>
      <c r="D36" s="2"/>
      <c r="E36" s="2"/>
    </row>
    <row r="37" spans="2:13" x14ac:dyDescent="0.3">
      <c r="B37"/>
      <c r="C37" t="s">
        <v>55</v>
      </c>
      <c r="D37" s="2"/>
      <c r="E37" s="2"/>
    </row>
    <row r="38" spans="2:13" x14ac:dyDescent="0.3">
      <c r="B38"/>
      <c r="C38"/>
      <c r="D38" s="2"/>
      <c r="E38" s="2"/>
    </row>
    <row r="39" spans="2:13" x14ac:dyDescent="0.3">
      <c r="B39" t="s">
        <v>56</v>
      </c>
      <c r="C39"/>
      <c r="D39" s="2"/>
      <c r="E39" s="2"/>
    </row>
    <row r="40" spans="2:13" x14ac:dyDescent="0.3">
      <c r="B40"/>
      <c r="C40"/>
      <c r="D40" s="2"/>
      <c r="E40" s="2"/>
    </row>
    <row r="41" spans="2:13" x14ac:dyDescent="0.3">
      <c r="B41"/>
      <c r="C41" t="s">
        <v>57</v>
      </c>
      <c r="D41" s="2"/>
    </row>
    <row r="42" spans="2:13" x14ac:dyDescent="0.3">
      <c r="B42"/>
      <c r="C42"/>
      <c r="D42" s="2"/>
    </row>
    <row r="43" spans="2:13" x14ac:dyDescent="0.3">
      <c r="B43" t="s">
        <v>58</v>
      </c>
      <c r="C43"/>
      <c r="D43" s="2"/>
    </row>
    <row r="44" spans="2:13" x14ac:dyDescent="0.3">
      <c r="B44"/>
      <c r="C44"/>
      <c r="D44" s="2"/>
    </row>
    <row r="45" spans="2:13" x14ac:dyDescent="0.3">
      <c r="B45"/>
      <c r="C45" t="s">
        <v>59</v>
      </c>
      <c r="D45" s="2"/>
    </row>
    <row r="46" spans="2:13" x14ac:dyDescent="0.3">
      <c r="D46" s="2"/>
    </row>
    <row r="47" spans="2:13" x14ac:dyDescent="0.3">
      <c r="B47" s="8" t="s">
        <v>60</v>
      </c>
      <c r="D47" s="2"/>
    </row>
    <row r="48" spans="2:13" x14ac:dyDescent="0.3">
      <c r="D48" s="2"/>
    </row>
    <row r="49" spans="2:4" x14ac:dyDescent="0.3">
      <c r="C49" s="8" t="s">
        <v>155</v>
      </c>
      <c r="D49" s="2"/>
    </row>
    <row r="50" spans="2:4" x14ac:dyDescent="0.3">
      <c r="D50" s="2"/>
    </row>
    <row r="51" spans="2:4" x14ac:dyDescent="0.3">
      <c r="B51" s="8" t="s">
        <v>61</v>
      </c>
      <c r="D51" s="2"/>
    </row>
    <row r="53" spans="2:4" x14ac:dyDescent="0.3">
      <c r="B53" s="8"/>
      <c r="C53" s="8" t="s">
        <v>62</v>
      </c>
    </row>
    <row r="54" spans="2:4" x14ac:dyDescent="0.3">
      <c r="C54" s="8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H1" sqref="H1:H26"/>
    </sheetView>
  </sheetViews>
  <sheetFormatPr defaultRowHeight="14.4" x14ac:dyDescent="0.3"/>
  <cols>
    <col min="4" max="4" width="13.88671875" customWidth="1"/>
    <col min="6" max="6" width="12" customWidth="1"/>
    <col min="7" max="7" width="10.77734375" bestFit="1" customWidth="1"/>
    <col min="260" max="260" width="13.88671875" customWidth="1"/>
    <col min="262" max="262" width="12" customWidth="1"/>
    <col min="516" max="516" width="13.88671875" customWidth="1"/>
    <col min="518" max="518" width="12" customWidth="1"/>
    <col min="772" max="772" width="13.88671875" customWidth="1"/>
    <col min="774" max="774" width="12" customWidth="1"/>
    <col min="1028" max="1028" width="13.88671875" customWidth="1"/>
    <col min="1030" max="1030" width="12" customWidth="1"/>
    <col min="1284" max="1284" width="13.88671875" customWidth="1"/>
    <col min="1286" max="1286" width="12" customWidth="1"/>
    <col min="1540" max="1540" width="13.88671875" customWidth="1"/>
    <col min="1542" max="1542" width="12" customWidth="1"/>
    <col min="1796" max="1796" width="13.88671875" customWidth="1"/>
    <col min="1798" max="1798" width="12" customWidth="1"/>
    <col min="2052" max="2052" width="13.88671875" customWidth="1"/>
    <col min="2054" max="2054" width="12" customWidth="1"/>
    <col min="2308" max="2308" width="13.88671875" customWidth="1"/>
    <col min="2310" max="2310" width="12" customWidth="1"/>
    <col min="2564" max="2564" width="13.88671875" customWidth="1"/>
    <col min="2566" max="2566" width="12" customWidth="1"/>
    <col min="2820" max="2820" width="13.88671875" customWidth="1"/>
    <col min="2822" max="2822" width="12" customWidth="1"/>
    <col min="3076" max="3076" width="13.88671875" customWidth="1"/>
    <col min="3078" max="3078" width="12" customWidth="1"/>
    <col min="3332" max="3332" width="13.88671875" customWidth="1"/>
    <col min="3334" max="3334" width="12" customWidth="1"/>
    <col min="3588" max="3588" width="13.88671875" customWidth="1"/>
    <col min="3590" max="3590" width="12" customWidth="1"/>
    <col min="3844" max="3844" width="13.88671875" customWidth="1"/>
    <col min="3846" max="3846" width="12" customWidth="1"/>
    <col min="4100" max="4100" width="13.88671875" customWidth="1"/>
    <col min="4102" max="4102" width="12" customWidth="1"/>
    <col min="4356" max="4356" width="13.88671875" customWidth="1"/>
    <col min="4358" max="4358" width="12" customWidth="1"/>
    <col min="4612" max="4612" width="13.88671875" customWidth="1"/>
    <col min="4614" max="4614" width="12" customWidth="1"/>
    <col min="4868" max="4868" width="13.88671875" customWidth="1"/>
    <col min="4870" max="4870" width="12" customWidth="1"/>
    <col min="5124" max="5124" width="13.88671875" customWidth="1"/>
    <col min="5126" max="5126" width="12" customWidth="1"/>
    <col min="5380" max="5380" width="13.88671875" customWidth="1"/>
    <col min="5382" max="5382" width="12" customWidth="1"/>
    <col min="5636" max="5636" width="13.88671875" customWidth="1"/>
    <col min="5638" max="5638" width="12" customWidth="1"/>
    <col min="5892" max="5892" width="13.88671875" customWidth="1"/>
    <col min="5894" max="5894" width="12" customWidth="1"/>
    <col min="6148" max="6148" width="13.88671875" customWidth="1"/>
    <col min="6150" max="6150" width="12" customWidth="1"/>
    <col min="6404" max="6404" width="13.88671875" customWidth="1"/>
    <col min="6406" max="6406" width="12" customWidth="1"/>
    <col min="6660" max="6660" width="13.88671875" customWidth="1"/>
    <col min="6662" max="6662" width="12" customWidth="1"/>
    <col min="6916" max="6916" width="13.88671875" customWidth="1"/>
    <col min="6918" max="6918" width="12" customWidth="1"/>
    <col min="7172" max="7172" width="13.88671875" customWidth="1"/>
    <col min="7174" max="7174" width="12" customWidth="1"/>
    <col min="7428" max="7428" width="13.88671875" customWidth="1"/>
    <col min="7430" max="7430" width="12" customWidth="1"/>
    <col min="7684" max="7684" width="13.88671875" customWidth="1"/>
    <col min="7686" max="7686" width="12" customWidth="1"/>
    <col min="7940" max="7940" width="13.88671875" customWidth="1"/>
    <col min="7942" max="7942" width="12" customWidth="1"/>
    <col min="8196" max="8196" width="13.88671875" customWidth="1"/>
    <col min="8198" max="8198" width="12" customWidth="1"/>
    <col min="8452" max="8452" width="13.88671875" customWidth="1"/>
    <col min="8454" max="8454" width="12" customWidth="1"/>
    <col min="8708" max="8708" width="13.88671875" customWidth="1"/>
    <col min="8710" max="8710" width="12" customWidth="1"/>
    <col min="8964" max="8964" width="13.88671875" customWidth="1"/>
    <col min="8966" max="8966" width="12" customWidth="1"/>
    <col min="9220" max="9220" width="13.88671875" customWidth="1"/>
    <col min="9222" max="9222" width="12" customWidth="1"/>
    <col min="9476" max="9476" width="13.88671875" customWidth="1"/>
    <col min="9478" max="9478" width="12" customWidth="1"/>
    <col min="9732" max="9732" width="13.88671875" customWidth="1"/>
    <col min="9734" max="9734" width="12" customWidth="1"/>
    <col min="9988" max="9988" width="13.88671875" customWidth="1"/>
    <col min="9990" max="9990" width="12" customWidth="1"/>
    <col min="10244" max="10244" width="13.88671875" customWidth="1"/>
    <col min="10246" max="10246" width="12" customWidth="1"/>
    <col min="10500" max="10500" width="13.88671875" customWidth="1"/>
    <col min="10502" max="10502" width="12" customWidth="1"/>
    <col min="10756" max="10756" width="13.88671875" customWidth="1"/>
    <col min="10758" max="10758" width="12" customWidth="1"/>
    <col min="11012" max="11012" width="13.88671875" customWidth="1"/>
    <col min="11014" max="11014" width="12" customWidth="1"/>
    <col min="11268" max="11268" width="13.88671875" customWidth="1"/>
    <col min="11270" max="11270" width="12" customWidth="1"/>
    <col min="11524" max="11524" width="13.88671875" customWidth="1"/>
    <col min="11526" max="11526" width="12" customWidth="1"/>
    <col min="11780" max="11780" width="13.88671875" customWidth="1"/>
    <col min="11782" max="11782" width="12" customWidth="1"/>
    <col min="12036" max="12036" width="13.88671875" customWidth="1"/>
    <col min="12038" max="12038" width="12" customWidth="1"/>
    <col min="12292" max="12292" width="13.88671875" customWidth="1"/>
    <col min="12294" max="12294" width="12" customWidth="1"/>
    <col min="12548" max="12548" width="13.88671875" customWidth="1"/>
    <col min="12550" max="12550" width="12" customWidth="1"/>
    <col min="12804" max="12804" width="13.88671875" customWidth="1"/>
    <col min="12806" max="12806" width="12" customWidth="1"/>
    <col min="13060" max="13060" width="13.88671875" customWidth="1"/>
    <col min="13062" max="13062" width="12" customWidth="1"/>
    <col min="13316" max="13316" width="13.88671875" customWidth="1"/>
    <col min="13318" max="13318" width="12" customWidth="1"/>
    <col min="13572" max="13572" width="13.88671875" customWidth="1"/>
    <col min="13574" max="13574" width="12" customWidth="1"/>
    <col min="13828" max="13828" width="13.88671875" customWidth="1"/>
    <col min="13830" max="13830" width="12" customWidth="1"/>
    <col min="14084" max="14084" width="13.88671875" customWidth="1"/>
    <col min="14086" max="14086" width="12" customWidth="1"/>
    <col min="14340" max="14340" width="13.88671875" customWidth="1"/>
    <col min="14342" max="14342" width="12" customWidth="1"/>
    <col min="14596" max="14596" width="13.88671875" customWidth="1"/>
    <col min="14598" max="14598" width="12" customWidth="1"/>
    <col min="14852" max="14852" width="13.88671875" customWidth="1"/>
    <col min="14854" max="14854" width="12" customWidth="1"/>
    <col min="15108" max="15108" width="13.88671875" customWidth="1"/>
    <col min="15110" max="15110" width="12" customWidth="1"/>
    <col min="15364" max="15364" width="13.88671875" customWidth="1"/>
    <col min="15366" max="15366" width="12" customWidth="1"/>
    <col min="15620" max="15620" width="13.88671875" customWidth="1"/>
    <col min="15622" max="15622" width="12" customWidth="1"/>
    <col min="15876" max="15876" width="13.88671875" customWidth="1"/>
    <col min="15878" max="15878" width="12" customWidth="1"/>
    <col min="16132" max="16132" width="13.88671875" customWidth="1"/>
    <col min="16134" max="16134" width="12" customWidth="1"/>
  </cols>
  <sheetData>
    <row r="1" spans="1:9" x14ac:dyDescent="0.3">
      <c r="A1" s="62" t="s">
        <v>64</v>
      </c>
      <c r="B1" s="62" t="s">
        <v>65</v>
      </c>
      <c r="C1" s="63" t="s">
        <v>66</v>
      </c>
      <c r="D1" s="64" t="s">
        <v>67</v>
      </c>
      <c r="E1" s="65" t="s">
        <v>7</v>
      </c>
      <c r="F1" s="66" t="s">
        <v>68</v>
      </c>
      <c r="G1" s="67" t="s">
        <v>11</v>
      </c>
      <c r="H1" s="73" t="s">
        <v>6</v>
      </c>
      <c r="I1" s="31" t="s">
        <v>8</v>
      </c>
    </row>
    <row r="2" spans="1:9" x14ac:dyDescent="0.3">
      <c r="A2" s="62" t="s">
        <v>17</v>
      </c>
      <c r="B2" s="62" t="s">
        <v>69</v>
      </c>
      <c r="C2" s="63" t="s">
        <v>69</v>
      </c>
      <c r="D2" s="68" t="s">
        <v>70</v>
      </c>
      <c r="E2" s="62" t="s">
        <v>71</v>
      </c>
      <c r="F2" s="62" t="s">
        <v>37</v>
      </c>
      <c r="G2" s="69" t="s">
        <v>17</v>
      </c>
      <c r="H2" s="68" t="s">
        <v>17</v>
      </c>
      <c r="I2" s="69" t="s">
        <v>72</v>
      </c>
    </row>
    <row r="3" spans="1:9" x14ac:dyDescent="0.3">
      <c r="A3" s="62" t="s">
        <v>73</v>
      </c>
      <c r="B3" s="62">
        <v>46.162738204061</v>
      </c>
      <c r="C3" s="63">
        <v>411.95289293375998</v>
      </c>
      <c r="D3" s="68">
        <v>3</v>
      </c>
      <c r="E3" s="62">
        <v>10</v>
      </c>
      <c r="F3" s="62">
        <v>3</v>
      </c>
      <c r="G3" s="69" t="s">
        <v>74</v>
      </c>
      <c r="H3" s="68" t="s">
        <v>22</v>
      </c>
      <c r="I3" s="69">
        <v>12</v>
      </c>
    </row>
    <row r="4" spans="1:9" x14ac:dyDescent="0.3">
      <c r="A4" s="62" t="s">
        <v>75</v>
      </c>
      <c r="B4" s="62">
        <v>140.16987720584001</v>
      </c>
      <c r="C4" s="63">
        <v>463.14489932087002</v>
      </c>
      <c r="D4" s="68">
        <v>3</v>
      </c>
      <c r="E4" s="62">
        <v>15</v>
      </c>
      <c r="F4" s="62">
        <v>3</v>
      </c>
      <c r="G4" s="69" t="s">
        <v>74</v>
      </c>
      <c r="H4" s="68" t="s">
        <v>22</v>
      </c>
      <c r="I4" s="69">
        <v>12</v>
      </c>
    </row>
    <row r="5" spans="1:9" x14ac:dyDescent="0.3">
      <c r="A5" s="62" t="s">
        <v>76</v>
      </c>
      <c r="B5" s="62">
        <v>321.66880894194998</v>
      </c>
      <c r="C5" s="63">
        <v>444.52962427100999</v>
      </c>
      <c r="D5" s="68">
        <v>4</v>
      </c>
      <c r="E5" s="62">
        <v>12</v>
      </c>
      <c r="F5" s="62">
        <v>4</v>
      </c>
      <c r="G5" s="69" t="s">
        <v>74</v>
      </c>
      <c r="H5" s="68" t="s">
        <v>22</v>
      </c>
      <c r="I5" s="69">
        <v>10</v>
      </c>
    </row>
    <row r="6" spans="1:9" x14ac:dyDescent="0.3">
      <c r="A6" s="62" t="s">
        <v>77</v>
      </c>
      <c r="B6" s="62">
        <v>164.36973477065999</v>
      </c>
      <c r="C6" s="63">
        <v>369.13776031908998</v>
      </c>
      <c r="D6" s="68">
        <v>4</v>
      </c>
      <c r="E6" s="62">
        <v>20</v>
      </c>
      <c r="F6" s="62">
        <v>4</v>
      </c>
      <c r="G6" s="69" t="s">
        <v>74</v>
      </c>
      <c r="H6" s="68" t="s">
        <v>22</v>
      </c>
      <c r="I6" s="69">
        <v>5</v>
      </c>
    </row>
    <row r="7" spans="1:9" x14ac:dyDescent="0.3">
      <c r="A7" s="62" t="s">
        <v>78</v>
      </c>
      <c r="B7" s="62">
        <v>300.26124263461998</v>
      </c>
      <c r="C7" s="63">
        <v>353.31477652670998</v>
      </c>
      <c r="D7" s="68">
        <v>6</v>
      </c>
      <c r="E7" s="62">
        <v>21</v>
      </c>
      <c r="F7" s="62">
        <v>6</v>
      </c>
      <c r="G7" s="69" t="s">
        <v>74</v>
      </c>
      <c r="H7" s="68" t="s">
        <v>22</v>
      </c>
      <c r="I7" s="69">
        <v>5</v>
      </c>
    </row>
    <row r="8" spans="1:9" x14ac:dyDescent="0.3">
      <c r="A8" s="62" t="s">
        <v>79</v>
      </c>
      <c r="B8" s="62">
        <v>182.05424606802001</v>
      </c>
      <c r="C8" s="63">
        <v>302.12277013959999</v>
      </c>
      <c r="D8" s="68">
        <v>5</v>
      </c>
      <c r="E8" s="62">
        <v>23</v>
      </c>
      <c r="F8" s="62">
        <v>5</v>
      </c>
      <c r="G8" s="69" t="s">
        <v>74</v>
      </c>
      <c r="H8" s="68" t="s">
        <v>22</v>
      </c>
      <c r="I8" s="69">
        <v>2</v>
      </c>
    </row>
    <row r="9" spans="1:9" x14ac:dyDescent="0.3">
      <c r="A9" s="62" t="s">
        <v>80</v>
      </c>
      <c r="B9" s="62">
        <v>64.778013253918004</v>
      </c>
      <c r="C9" s="63">
        <v>357.03783153668002</v>
      </c>
      <c r="D9" s="68">
        <v>2</v>
      </c>
      <c r="E9" s="62">
        <v>13</v>
      </c>
      <c r="F9" s="62">
        <v>2</v>
      </c>
      <c r="G9" s="69" t="s">
        <v>74</v>
      </c>
      <c r="H9" s="68" t="s">
        <v>22</v>
      </c>
      <c r="I9" s="69">
        <v>3</v>
      </c>
    </row>
    <row r="10" spans="1:9" x14ac:dyDescent="0.3">
      <c r="A10" s="62" t="s">
        <v>81</v>
      </c>
      <c r="B10" s="62">
        <v>95.493217086182995</v>
      </c>
      <c r="C10" s="63">
        <v>259.30763752492999</v>
      </c>
      <c r="D10" s="68">
        <v>8</v>
      </c>
      <c r="E10" s="62">
        <v>18</v>
      </c>
      <c r="F10" s="62">
        <v>8</v>
      </c>
      <c r="G10" s="69" t="s">
        <v>74</v>
      </c>
      <c r="H10" s="68" t="s">
        <v>22</v>
      </c>
      <c r="I10" s="69">
        <v>3</v>
      </c>
    </row>
    <row r="11" spans="1:9" x14ac:dyDescent="0.3">
      <c r="A11" s="62" t="s">
        <v>82</v>
      </c>
      <c r="B11" s="62">
        <v>16.378298124289</v>
      </c>
      <c r="C11" s="63">
        <v>223.9386149302</v>
      </c>
      <c r="D11" s="68">
        <v>7</v>
      </c>
      <c r="E11" s="62">
        <v>17</v>
      </c>
      <c r="F11" s="62">
        <v>7</v>
      </c>
      <c r="G11" s="69" t="s">
        <v>74</v>
      </c>
      <c r="H11" s="68" t="s">
        <v>22</v>
      </c>
      <c r="I11" s="69">
        <v>8</v>
      </c>
    </row>
    <row r="12" spans="1:9" x14ac:dyDescent="0.3">
      <c r="A12" s="62" t="s">
        <v>83</v>
      </c>
      <c r="B12" s="62">
        <v>156.92362475070999</v>
      </c>
      <c r="C12" s="63">
        <v>239.76159872258</v>
      </c>
      <c r="D12" s="68">
        <v>8</v>
      </c>
      <c r="E12" s="62">
        <v>26</v>
      </c>
      <c r="F12" s="62">
        <v>8</v>
      </c>
      <c r="G12" s="69" t="s">
        <v>84</v>
      </c>
      <c r="H12" s="68" t="s">
        <v>28</v>
      </c>
      <c r="I12" s="69">
        <v>8</v>
      </c>
    </row>
    <row r="13" spans="1:9" x14ac:dyDescent="0.3">
      <c r="A13" s="62" t="s">
        <v>85</v>
      </c>
      <c r="B13" s="62">
        <v>274.19985756480997</v>
      </c>
      <c r="C13" s="63">
        <v>274.19985756480997</v>
      </c>
      <c r="D13" s="68">
        <v>4</v>
      </c>
      <c r="E13" s="62">
        <v>24</v>
      </c>
      <c r="F13" s="62">
        <v>4</v>
      </c>
      <c r="G13" s="69" t="s">
        <v>84</v>
      </c>
      <c r="H13" s="68" t="s">
        <v>28</v>
      </c>
      <c r="I13" s="69">
        <v>8</v>
      </c>
    </row>
    <row r="14" spans="1:9" x14ac:dyDescent="0.3">
      <c r="A14" s="62" t="s">
        <v>86</v>
      </c>
      <c r="B14" s="62">
        <v>366.34546906161</v>
      </c>
      <c r="C14" s="63">
        <v>306.77658890206999</v>
      </c>
      <c r="D14" s="68">
        <v>7</v>
      </c>
      <c r="E14" s="62">
        <v>25</v>
      </c>
      <c r="F14" s="62">
        <v>7</v>
      </c>
      <c r="G14" s="69" t="s">
        <v>84</v>
      </c>
      <c r="H14" s="68" t="s">
        <v>28</v>
      </c>
      <c r="I14" s="69">
        <v>8</v>
      </c>
    </row>
    <row r="15" spans="1:9" x14ac:dyDescent="0.3">
      <c r="A15" s="62" t="s">
        <v>87</v>
      </c>
      <c r="B15" s="62">
        <v>258.37687377243998</v>
      </c>
      <c r="C15" s="63">
        <v>212.76944990029</v>
      </c>
      <c r="D15" s="68">
        <v>6</v>
      </c>
      <c r="E15" s="62">
        <v>35</v>
      </c>
      <c r="F15" s="62">
        <v>6</v>
      </c>
      <c r="G15" s="69" t="s">
        <v>84</v>
      </c>
      <c r="H15" s="68" t="s">
        <v>28</v>
      </c>
      <c r="I15" s="69">
        <v>8</v>
      </c>
    </row>
    <row r="16" spans="1:9" x14ac:dyDescent="0.3">
      <c r="A16" s="62" t="s">
        <v>88</v>
      </c>
      <c r="B16" s="62">
        <v>411.95289293375998</v>
      </c>
      <c r="C16" s="63">
        <v>189.50035608796</v>
      </c>
      <c r="D16" s="68">
        <v>6</v>
      </c>
      <c r="E16" s="62">
        <v>28</v>
      </c>
      <c r="F16" s="62">
        <v>6</v>
      </c>
      <c r="G16" s="69" t="s">
        <v>84</v>
      </c>
      <c r="H16" s="68" t="s">
        <v>28</v>
      </c>
      <c r="I16" s="69">
        <v>8</v>
      </c>
    </row>
    <row r="17" spans="1:9" x14ac:dyDescent="0.3">
      <c r="A17" s="62" t="s">
        <v>89</v>
      </c>
      <c r="B17" s="62">
        <v>469.66024558831998</v>
      </c>
      <c r="C17" s="63">
        <v>128.06994842342999</v>
      </c>
      <c r="D17" s="68">
        <v>3</v>
      </c>
      <c r="E17" s="62">
        <v>20</v>
      </c>
      <c r="F17" s="62">
        <v>3</v>
      </c>
      <c r="G17" s="69" t="s">
        <v>84</v>
      </c>
      <c r="H17" s="68" t="s">
        <v>28</v>
      </c>
      <c r="I17" s="69">
        <v>7</v>
      </c>
    </row>
    <row r="18" spans="1:9" x14ac:dyDescent="0.3">
      <c r="A18" s="62" t="s">
        <v>90</v>
      </c>
      <c r="B18" s="62">
        <v>311.43040766452998</v>
      </c>
      <c r="C18" s="63">
        <v>119.693074651</v>
      </c>
      <c r="D18" s="68">
        <v>2</v>
      </c>
      <c r="E18" s="62">
        <v>19</v>
      </c>
      <c r="F18" s="62">
        <v>2</v>
      </c>
      <c r="G18" s="69" t="s">
        <v>84</v>
      </c>
      <c r="H18" s="68" t="s">
        <v>28</v>
      </c>
      <c r="I18" s="69">
        <v>10</v>
      </c>
    </row>
    <row r="19" spans="1:9" x14ac:dyDescent="0.3">
      <c r="A19" s="62" t="s">
        <v>91</v>
      </c>
      <c r="B19" s="62">
        <v>180.19271856303001</v>
      </c>
      <c r="C19" s="63">
        <v>118.7623108985</v>
      </c>
      <c r="D19" s="68">
        <v>2</v>
      </c>
      <c r="E19" s="62">
        <v>18</v>
      </c>
      <c r="F19" s="62">
        <v>2</v>
      </c>
      <c r="G19" s="69" t="s">
        <v>84</v>
      </c>
      <c r="H19" s="68" t="s">
        <v>28</v>
      </c>
      <c r="I19" s="69">
        <v>12</v>
      </c>
    </row>
    <row r="20" spans="1:9" x14ac:dyDescent="0.3">
      <c r="A20" s="62" t="s">
        <v>92</v>
      </c>
      <c r="B20" s="62">
        <v>102.00856335363</v>
      </c>
      <c r="C20" s="63">
        <v>169.95431728560999</v>
      </c>
      <c r="D20" s="68">
        <v>7</v>
      </c>
      <c r="E20" s="62">
        <v>20</v>
      </c>
      <c r="F20" s="62">
        <v>7</v>
      </c>
      <c r="G20" s="69" t="s">
        <v>93</v>
      </c>
      <c r="H20" s="68" t="s">
        <v>25</v>
      </c>
      <c r="I20" s="69">
        <v>12</v>
      </c>
    </row>
    <row r="21" spans="1:9" x14ac:dyDescent="0.3">
      <c r="A21" s="62" t="s">
        <v>94</v>
      </c>
      <c r="B21" s="62">
        <v>73.154887026354004</v>
      </c>
      <c r="C21" s="63">
        <v>72.224123273860997</v>
      </c>
      <c r="D21" s="68">
        <v>2</v>
      </c>
      <c r="E21" s="62">
        <v>17</v>
      </c>
      <c r="F21" s="62">
        <v>2</v>
      </c>
      <c r="G21" s="69" t="s">
        <v>93</v>
      </c>
      <c r="H21" s="68" t="s">
        <v>25</v>
      </c>
      <c r="I21" s="69">
        <v>11</v>
      </c>
    </row>
    <row r="22" spans="1:9" x14ac:dyDescent="0.3">
      <c r="A22" s="62" t="s">
        <v>95</v>
      </c>
      <c r="B22" s="62">
        <v>423.12205796366999</v>
      </c>
      <c r="C22" s="63">
        <v>34.993573174146</v>
      </c>
      <c r="D22" s="68">
        <v>1</v>
      </c>
      <c r="E22" s="62">
        <v>11</v>
      </c>
      <c r="F22" s="62">
        <v>1</v>
      </c>
      <c r="G22" s="69" t="s">
        <v>93</v>
      </c>
      <c r="H22" s="68" t="s">
        <v>25</v>
      </c>
      <c r="I22" s="69">
        <v>8</v>
      </c>
    </row>
    <row r="23" spans="1:9" x14ac:dyDescent="0.3">
      <c r="A23" s="62" t="s">
        <v>96</v>
      </c>
      <c r="B23" s="62">
        <v>245.34618123754001</v>
      </c>
      <c r="C23" s="63">
        <v>52.678084471510999</v>
      </c>
      <c r="D23" s="68">
        <v>1</v>
      </c>
      <c r="E23" s="62">
        <v>15</v>
      </c>
      <c r="F23" s="62">
        <v>1</v>
      </c>
      <c r="G23" s="69" t="s">
        <v>93</v>
      </c>
      <c r="H23" s="68" t="s">
        <v>25</v>
      </c>
      <c r="I23" s="69">
        <v>6</v>
      </c>
    </row>
    <row r="24" spans="1:9" x14ac:dyDescent="0.3">
      <c r="A24" s="62" t="s">
        <v>97</v>
      </c>
      <c r="B24" s="62">
        <v>52.678084471510999</v>
      </c>
      <c r="C24" s="63">
        <v>27.547463154203001</v>
      </c>
      <c r="D24" s="68">
        <v>1</v>
      </c>
      <c r="E24" s="62">
        <v>16</v>
      </c>
      <c r="F24" s="62">
        <v>1</v>
      </c>
      <c r="G24" s="69" t="s">
        <v>93</v>
      </c>
      <c r="H24" s="68" t="s">
        <v>25</v>
      </c>
      <c r="I24" s="69">
        <v>5</v>
      </c>
    </row>
    <row r="25" spans="1:9" x14ac:dyDescent="0.3">
      <c r="A25" s="62" t="s">
        <v>98</v>
      </c>
      <c r="B25" s="62">
        <v>0</v>
      </c>
      <c r="C25" s="63">
        <v>0</v>
      </c>
      <c r="D25" s="68">
        <v>2</v>
      </c>
      <c r="E25" s="62">
        <v>12</v>
      </c>
      <c r="F25" s="62">
        <v>1</v>
      </c>
      <c r="G25" s="69" t="s">
        <v>93</v>
      </c>
      <c r="H25" s="68" t="s">
        <v>25</v>
      </c>
      <c r="I25" s="69">
        <v>5</v>
      </c>
    </row>
    <row r="26" spans="1:9" ht="15" thickBot="1" x14ac:dyDescent="0.35">
      <c r="A26" s="62" t="s">
        <v>99</v>
      </c>
      <c r="B26" s="62">
        <v>500</v>
      </c>
      <c r="C26" s="63">
        <v>500</v>
      </c>
      <c r="D26" s="70">
        <v>5</v>
      </c>
      <c r="E26" s="71">
        <v>11</v>
      </c>
      <c r="F26" s="71">
        <v>4</v>
      </c>
      <c r="G26" s="72" t="s">
        <v>93</v>
      </c>
      <c r="H26" s="70" t="s">
        <v>25</v>
      </c>
      <c r="I26" s="7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03"/>
  <sheetViews>
    <sheetView workbookViewId="0">
      <selection activeCell="S26" sqref="S26"/>
    </sheetView>
  </sheetViews>
  <sheetFormatPr defaultRowHeight="14.4" x14ac:dyDescent="0.3"/>
  <sheetData>
    <row r="1" spans="1:11" x14ac:dyDescent="0.3">
      <c r="E1" s="74" t="s">
        <v>21</v>
      </c>
      <c r="F1" s="75" t="s">
        <v>148</v>
      </c>
      <c r="G1" s="74" t="s">
        <v>149</v>
      </c>
      <c r="H1" s="74" t="s">
        <v>150</v>
      </c>
      <c r="I1" s="74" t="s">
        <v>151</v>
      </c>
      <c r="J1" s="74" t="s">
        <v>152</v>
      </c>
    </row>
    <row r="2" spans="1:11" x14ac:dyDescent="0.3">
      <c r="A2" t="s">
        <v>64</v>
      </c>
      <c r="B2" t="s">
        <v>106</v>
      </c>
      <c r="C2" t="s">
        <v>107</v>
      </c>
      <c r="D2" t="s">
        <v>153</v>
      </c>
      <c r="E2" s="74" t="s">
        <v>113</v>
      </c>
      <c r="F2" s="74" t="s">
        <v>112</v>
      </c>
      <c r="G2" s="74" t="s">
        <v>111</v>
      </c>
      <c r="H2" s="74" t="s">
        <v>110</v>
      </c>
      <c r="I2" s="74" t="s">
        <v>109</v>
      </c>
      <c r="J2" s="74" t="s">
        <v>21</v>
      </c>
      <c r="K2" s="76" t="s">
        <v>130</v>
      </c>
    </row>
    <row r="3" spans="1:11" x14ac:dyDescent="0.3">
      <c r="A3" t="s">
        <v>73</v>
      </c>
      <c r="B3">
        <v>46.162738204061</v>
      </c>
      <c r="C3">
        <v>411.95289293375998</v>
      </c>
      <c r="D3">
        <v>3</v>
      </c>
      <c r="E3" s="37">
        <f t="shared" ref="E3:E26" si="0">IF(D3=0,1,0)</f>
        <v>0</v>
      </c>
      <c r="F3">
        <f t="shared" ref="F3:F26" si="1">IF(AND(D3&gt;=1,D3&lt;=2),0.8,0)</f>
        <v>0</v>
      </c>
      <c r="G3">
        <f t="shared" ref="G3:G26" si="2">IF(AND(D3&gt;2,D3&lt;=3),0.6,0)</f>
        <v>0.6</v>
      </c>
      <c r="H3">
        <f t="shared" ref="H3:H26" si="3">IF(AND(D3&gt;3,D3&lt;=4),0.4,0)</f>
        <v>0</v>
      </c>
      <c r="I3">
        <f t="shared" ref="I3:I26" si="4">IF(AND(D3&gt;4,D3&lt;=5),0.2,0)</f>
        <v>0</v>
      </c>
      <c r="J3">
        <f t="shared" ref="J3:J26" si="5">IF(D3&gt;5,0,0)</f>
        <v>0</v>
      </c>
      <c r="K3" s="76">
        <f t="shared" ref="K3:K26" si="6">SUM(E3:J3)</f>
        <v>0.6</v>
      </c>
    </row>
    <row r="4" spans="1:11" x14ac:dyDescent="0.3">
      <c r="A4" t="s">
        <v>75</v>
      </c>
      <c r="B4">
        <v>140.16987720584001</v>
      </c>
      <c r="C4">
        <v>463.14489932087002</v>
      </c>
      <c r="D4">
        <v>3</v>
      </c>
      <c r="E4" s="37">
        <f t="shared" si="0"/>
        <v>0</v>
      </c>
      <c r="F4">
        <f t="shared" si="1"/>
        <v>0</v>
      </c>
      <c r="G4">
        <f t="shared" si="2"/>
        <v>0.6</v>
      </c>
      <c r="H4">
        <f t="shared" si="3"/>
        <v>0</v>
      </c>
      <c r="I4">
        <f t="shared" si="4"/>
        <v>0</v>
      </c>
      <c r="J4">
        <f t="shared" si="5"/>
        <v>0</v>
      </c>
      <c r="K4" s="76">
        <f t="shared" si="6"/>
        <v>0.6</v>
      </c>
    </row>
    <row r="5" spans="1:11" x14ac:dyDescent="0.3">
      <c r="A5" t="s">
        <v>76</v>
      </c>
      <c r="B5">
        <v>321.66880894194998</v>
      </c>
      <c r="C5">
        <v>444.52962427100999</v>
      </c>
      <c r="D5">
        <v>4</v>
      </c>
      <c r="E5" s="37">
        <f t="shared" si="0"/>
        <v>0</v>
      </c>
      <c r="F5">
        <f t="shared" si="1"/>
        <v>0</v>
      </c>
      <c r="G5">
        <f t="shared" si="2"/>
        <v>0</v>
      </c>
      <c r="H5">
        <f t="shared" si="3"/>
        <v>0.4</v>
      </c>
      <c r="I5">
        <f t="shared" si="4"/>
        <v>0</v>
      </c>
      <c r="J5">
        <f t="shared" si="5"/>
        <v>0</v>
      </c>
      <c r="K5" s="76">
        <f t="shared" si="6"/>
        <v>0.4</v>
      </c>
    </row>
    <row r="6" spans="1:11" x14ac:dyDescent="0.3">
      <c r="A6" t="s">
        <v>77</v>
      </c>
      <c r="B6">
        <v>164.36973477065999</v>
      </c>
      <c r="C6">
        <v>369.13776031908998</v>
      </c>
      <c r="D6">
        <v>4</v>
      </c>
      <c r="E6" s="37">
        <f t="shared" si="0"/>
        <v>0</v>
      </c>
      <c r="F6">
        <f t="shared" si="1"/>
        <v>0</v>
      </c>
      <c r="G6">
        <f t="shared" si="2"/>
        <v>0</v>
      </c>
      <c r="H6">
        <f t="shared" si="3"/>
        <v>0.4</v>
      </c>
      <c r="I6">
        <f t="shared" si="4"/>
        <v>0</v>
      </c>
      <c r="J6">
        <f t="shared" si="5"/>
        <v>0</v>
      </c>
      <c r="K6" s="76">
        <f t="shared" si="6"/>
        <v>0.4</v>
      </c>
    </row>
    <row r="7" spans="1:11" x14ac:dyDescent="0.3">
      <c r="A7" t="s">
        <v>78</v>
      </c>
      <c r="B7">
        <v>300.26124263461998</v>
      </c>
      <c r="C7">
        <v>353.31477652670998</v>
      </c>
      <c r="D7">
        <v>6</v>
      </c>
      <c r="E7" s="37">
        <f t="shared" si="0"/>
        <v>0</v>
      </c>
      <c r="F7">
        <f t="shared" si="1"/>
        <v>0</v>
      </c>
      <c r="G7">
        <f t="shared" si="2"/>
        <v>0</v>
      </c>
      <c r="H7">
        <f t="shared" si="3"/>
        <v>0</v>
      </c>
      <c r="I7">
        <f t="shared" si="4"/>
        <v>0</v>
      </c>
      <c r="J7">
        <f t="shared" si="5"/>
        <v>0</v>
      </c>
      <c r="K7" s="76">
        <f t="shared" si="6"/>
        <v>0</v>
      </c>
    </row>
    <row r="8" spans="1:11" x14ac:dyDescent="0.3">
      <c r="A8" t="s">
        <v>79</v>
      </c>
      <c r="B8">
        <v>182.05424606802001</v>
      </c>
      <c r="C8">
        <v>302.12277013959999</v>
      </c>
      <c r="D8">
        <v>5</v>
      </c>
      <c r="E8" s="37">
        <f t="shared" si="0"/>
        <v>0</v>
      </c>
      <c r="F8">
        <f t="shared" si="1"/>
        <v>0</v>
      </c>
      <c r="G8">
        <f t="shared" si="2"/>
        <v>0</v>
      </c>
      <c r="H8">
        <f t="shared" si="3"/>
        <v>0</v>
      </c>
      <c r="I8">
        <f t="shared" si="4"/>
        <v>0.2</v>
      </c>
      <c r="J8">
        <f t="shared" si="5"/>
        <v>0</v>
      </c>
      <c r="K8" s="76">
        <f t="shared" si="6"/>
        <v>0.2</v>
      </c>
    </row>
    <row r="9" spans="1:11" x14ac:dyDescent="0.3">
      <c r="A9" t="s">
        <v>80</v>
      </c>
      <c r="B9">
        <v>64.778013253918004</v>
      </c>
      <c r="C9">
        <v>357.03783153668002</v>
      </c>
      <c r="D9">
        <v>2</v>
      </c>
      <c r="E9" s="37">
        <f t="shared" si="0"/>
        <v>0</v>
      </c>
      <c r="F9">
        <f t="shared" si="1"/>
        <v>0.8</v>
      </c>
      <c r="G9">
        <f t="shared" si="2"/>
        <v>0</v>
      </c>
      <c r="H9">
        <f t="shared" si="3"/>
        <v>0</v>
      </c>
      <c r="I9">
        <f t="shared" si="4"/>
        <v>0</v>
      </c>
      <c r="J9">
        <f t="shared" si="5"/>
        <v>0</v>
      </c>
      <c r="K9" s="76">
        <f t="shared" si="6"/>
        <v>0.8</v>
      </c>
    </row>
    <row r="10" spans="1:11" x14ac:dyDescent="0.3">
      <c r="A10" t="s">
        <v>81</v>
      </c>
      <c r="B10">
        <v>95.493217086182995</v>
      </c>
      <c r="C10">
        <v>259.30763752492999</v>
      </c>
      <c r="D10">
        <v>8</v>
      </c>
      <c r="E10" s="37">
        <f t="shared" si="0"/>
        <v>0</v>
      </c>
      <c r="F10">
        <f t="shared" si="1"/>
        <v>0</v>
      </c>
      <c r="G10">
        <f t="shared" si="2"/>
        <v>0</v>
      </c>
      <c r="H10">
        <f t="shared" si="3"/>
        <v>0</v>
      </c>
      <c r="I10">
        <f t="shared" si="4"/>
        <v>0</v>
      </c>
      <c r="J10">
        <f t="shared" si="5"/>
        <v>0</v>
      </c>
      <c r="K10" s="76">
        <f t="shared" si="6"/>
        <v>0</v>
      </c>
    </row>
    <row r="11" spans="1:11" x14ac:dyDescent="0.3">
      <c r="A11" t="s">
        <v>82</v>
      </c>
      <c r="B11">
        <v>16.378298124289</v>
      </c>
      <c r="C11">
        <v>223.9386149302</v>
      </c>
      <c r="D11">
        <v>7</v>
      </c>
      <c r="E11" s="37">
        <f t="shared" si="0"/>
        <v>0</v>
      </c>
      <c r="F11">
        <f t="shared" si="1"/>
        <v>0</v>
      </c>
      <c r="G11">
        <f t="shared" si="2"/>
        <v>0</v>
      </c>
      <c r="H11">
        <f t="shared" si="3"/>
        <v>0</v>
      </c>
      <c r="I11">
        <f t="shared" si="4"/>
        <v>0</v>
      </c>
      <c r="J11">
        <f t="shared" si="5"/>
        <v>0</v>
      </c>
      <c r="K11" s="76">
        <f t="shared" si="6"/>
        <v>0</v>
      </c>
    </row>
    <row r="12" spans="1:11" x14ac:dyDescent="0.3">
      <c r="A12" t="s">
        <v>83</v>
      </c>
      <c r="B12">
        <v>156.92362475070999</v>
      </c>
      <c r="C12">
        <v>239.76159872258</v>
      </c>
      <c r="D12">
        <v>8</v>
      </c>
      <c r="E12" s="37">
        <f t="shared" si="0"/>
        <v>0</v>
      </c>
      <c r="F12">
        <f t="shared" si="1"/>
        <v>0</v>
      </c>
      <c r="G12">
        <f t="shared" si="2"/>
        <v>0</v>
      </c>
      <c r="H12">
        <f t="shared" si="3"/>
        <v>0</v>
      </c>
      <c r="I12">
        <f t="shared" si="4"/>
        <v>0</v>
      </c>
      <c r="J12">
        <f t="shared" si="5"/>
        <v>0</v>
      </c>
      <c r="K12" s="76">
        <f t="shared" si="6"/>
        <v>0</v>
      </c>
    </row>
    <row r="13" spans="1:11" x14ac:dyDescent="0.3">
      <c r="A13" t="s">
        <v>85</v>
      </c>
      <c r="B13">
        <v>274.19985756480997</v>
      </c>
      <c r="C13">
        <v>274.19985756480997</v>
      </c>
      <c r="D13">
        <v>4</v>
      </c>
      <c r="E13" s="37">
        <f t="shared" si="0"/>
        <v>0</v>
      </c>
      <c r="F13">
        <f t="shared" si="1"/>
        <v>0</v>
      </c>
      <c r="G13">
        <f t="shared" si="2"/>
        <v>0</v>
      </c>
      <c r="H13">
        <f t="shared" si="3"/>
        <v>0.4</v>
      </c>
      <c r="I13">
        <f t="shared" si="4"/>
        <v>0</v>
      </c>
      <c r="J13">
        <f t="shared" si="5"/>
        <v>0</v>
      </c>
      <c r="K13" s="76">
        <f t="shared" si="6"/>
        <v>0.4</v>
      </c>
    </row>
    <row r="14" spans="1:11" x14ac:dyDescent="0.3">
      <c r="A14" t="s">
        <v>86</v>
      </c>
      <c r="B14">
        <v>366.34546906161</v>
      </c>
      <c r="C14">
        <v>306.77658890206999</v>
      </c>
      <c r="D14">
        <v>7</v>
      </c>
      <c r="E14" s="37">
        <f t="shared" si="0"/>
        <v>0</v>
      </c>
      <c r="F14">
        <f t="shared" si="1"/>
        <v>0</v>
      </c>
      <c r="G14">
        <f t="shared" si="2"/>
        <v>0</v>
      </c>
      <c r="H14">
        <f t="shared" si="3"/>
        <v>0</v>
      </c>
      <c r="I14">
        <f t="shared" si="4"/>
        <v>0</v>
      </c>
      <c r="J14">
        <f t="shared" si="5"/>
        <v>0</v>
      </c>
      <c r="K14" s="76">
        <f t="shared" si="6"/>
        <v>0</v>
      </c>
    </row>
    <row r="15" spans="1:11" x14ac:dyDescent="0.3">
      <c r="A15" t="s">
        <v>87</v>
      </c>
      <c r="B15">
        <v>258.37687377243998</v>
      </c>
      <c r="C15">
        <v>212.76944990029</v>
      </c>
      <c r="D15">
        <v>6</v>
      </c>
      <c r="E15" s="37">
        <f t="shared" si="0"/>
        <v>0</v>
      </c>
      <c r="F15">
        <f t="shared" si="1"/>
        <v>0</v>
      </c>
      <c r="G15">
        <f t="shared" si="2"/>
        <v>0</v>
      </c>
      <c r="H15">
        <f t="shared" si="3"/>
        <v>0</v>
      </c>
      <c r="I15">
        <f t="shared" si="4"/>
        <v>0</v>
      </c>
      <c r="J15">
        <f t="shared" si="5"/>
        <v>0</v>
      </c>
      <c r="K15" s="76">
        <f t="shared" si="6"/>
        <v>0</v>
      </c>
    </row>
    <row r="16" spans="1:11" x14ac:dyDescent="0.3">
      <c r="A16" t="s">
        <v>88</v>
      </c>
      <c r="B16">
        <v>411.95289293375998</v>
      </c>
      <c r="C16">
        <v>189.50035608796</v>
      </c>
      <c r="D16">
        <v>6</v>
      </c>
      <c r="E16" s="37">
        <f t="shared" si="0"/>
        <v>0</v>
      </c>
      <c r="F16">
        <f t="shared" si="1"/>
        <v>0</v>
      </c>
      <c r="G16">
        <f t="shared" si="2"/>
        <v>0</v>
      </c>
      <c r="H16">
        <f t="shared" si="3"/>
        <v>0</v>
      </c>
      <c r="I16">
        <f t="shared" si="4"/>
        <v>0</v>
      </c>
      <c r="J16">
        <f t="shared" si="5"/>
        <v>0</v>
      </c>
      <c r="K16" s="76">
        <f t="shared" si="6"/>
        <v>0</v>
      </c>
    </row>
    <row r="17" spans="1:11" x14ac:dyDescent="0.3">
      <c r="A17" t="s">
        <v>89</v>
      </c>
      <c r="B17">
        <v>469.66024558831998</v>
      </c>
      <c r="C17">
        <v>128.06994842342999</v>
      </c>
      <c r="D17">
        <v>3</v>
      </c>
      <c r="E17" s="37">
        <f t="shared" si="0"/>
        <v>0</v>
      </c>
      <c r="F17">
        <f t="shared" si="1"/>
        <v>0</v>
      </c>
      <c r="G17">
        <f t="shared" si="2"/>
        <v>0.6</v>
      </c>
      <c r="H17">
        <f t="shared" si="3"/>
        <v>0</v>
      </c>
      <c r="I17">
        <f t="shared" si="4"/>
        <v>0</v>
      </c>
      <c r="J17">
        <f t="shared" si="5"/>
        <v>0</v>
      </c>
      <c r="K17" s="76">
        <f t="shared" si="6"/>
        <v>0.6</v>
      </c>
    </row>
    <row r="18" spans="1:11" x14ac:dyDescent="0.3">
      <c r="A18" t="s">
        <v>90</v>
      </c>
      <c r="B18">
        <v>311.43040766452998</v>
      </c>
      <c r="C18">
        <v>119.693074651</v>
      </c>
      <c r="D18">
        <v>2</v>
      </c>
      <c r="E18" s="37">
        <f t="shared" si="0"/>
        <v>0</v>
      </c>
      <c r="F18">
        <f t="shared" si="1"/>
        <v>0.8</v>
      </c>
      <c r="G18">
        <f t="shared" si="2"/>
        <v>0</v>
      </c>
      <c r="H18">
        <f t="shared" si="3"/>
        <v>0</v>
      </c>
      <c r="I18">
        <f t="shared" si="4"/>
        <v>0</v>
      </c>
      <c r="J18">
        <f t="shared" si="5"/>
        <v>0</v>
      </c>
      <c r="K18" s="76">
        <f t="shared" si="6"/>
        <v>0.8</v>
      </c>
    </row>
    <row r="19" spans="1:11" x14ac:dyDescent="0.3">
      <c r="A19" t="s">
        <v>91</v>
      </c>
      <c r="B19">
        <v>180.19271856303001</v>
      </c>
      <c r="C19">
        <v>118.7623108985</v>
      </c>
      <c r="D19">
        <v>2</v>
      </c>
      <c r="E19" s="37">
        <f t="shared" si="0"/>
        <v>0</v>
      </c>
      <c r="F19">
        <f t="shared" si="1"/>
        <v>0.8</v>
      </c>
      <c r="G19">
        <f t="shared" si="2"/>
        <v>0</v>
      </c>
      <c r="H19">
        <f t="shared" si="3"/>
        <v>0</v>
      </c>
      <c r="I19">
        <f t="shared" si="4"/>
        <v>0</v>
      </c>
      <c r="J19">
        <f t="shared" si="5"/>
        <v>0</v>
      </c>
      <c r="K19" s="76">
        <f t="shared" si="6"/>
        <v>0.8</v>
      </c>
    </row>
    <row r="20" spans="1:11" x14ac:dyDescent="0.3">
      <c r="A20" t="s">
        <v>92</v>
      </c>
      <c r="B20">
        <v>102.00856335363</v>
      </c>
      <c r="C20">
        <v>169.95431728560999</v>
      </c>
      <c r="D20">
        <v>7</v>
      </c>
      <c r="E20" s="37">
        <f t="shared" si="0"/>
        <v>0</v>
      </c>
      <c r="F20">
        <f t="shared" si="1"/>
        <v>0</v>
      </c>
      <c r="G20">
        <f t="shared" si="2"/>
        <v>0</v>
      </c>
      <c r="H20">
        <f t="shared" si="3"/>
        <v>0</v>
      </c>
      <c r="I20">
        <f t="shared" si="4"/>
        <v>0</v>
      </c>
      <c r="J20">
        <f t="shared" si="5"/>
        <v>0</v>
      </c>
      <c r="K20" s="76">
        <f t="shared" si="6"/>
        <v>0</v>
      </c>
    </row>
    <row r="21" spans="1:11" x14ac:dyDescent="0.3">
      <c r="A21" t="s">
        <v>94</v>
      </c>
      <c r="B21">
        <v>73.154887026354004</v>
      </c>
      <c r="C21">
        <v>72.224123273860997</v>
      </c>
      <c r="D21">
        <v>2</v>
      </c>
      <c r="E21" s="37">
        <f t="shared" si="0"/>
        <v>0</v>
      </c>
      <c r="F21">
        <f t="shared" si="1"/>
        <v>0.8</v>
      </c>
      <c r="G21">
        <f t="shared" si="2"/>
        <v>0</v>
      </c>
      <c r="H21">
        <f t="shared" si="3"/>
        <v>0</v>
      </c>
      <c r="I21">
        <f t="shared" si="4"/>
        <v>0</v>
      </c>
      <c r="J21">
        <f t="shared" si="5"/>
        <v>0</v>
      </c>
      <c r="K21" s="76">
        <f t="shared" si="6"/>
        <v>0.8</v>
      </c>
    </row>
    <row r="22" spans="1:11" x14ac:dyDescent="0.3">
      <c r="A22" t="s">
        <v>95</v>
      </c>
      <c r="B22">
        <v>423.12205796366999</v>
      </c>
      <c r="C22">
        <v>34.993573174146</v>
      </c>
      <c r="D22">
        <v>1</v>
      </c>
      <c r="E22" s="37">
        <f t="shared" si="0"/>
        <v>0</v>
      </c>
      <c r="F22">
        <f t="shared" si="1"/>
        <v>0.8</v>
      </c>
      <c r="G22">
        <f t="shared" si="2"/>
        <v>0</v>
      </c>
      <c r="H22">
        <f t="shared" si="3"/>
        <v>0</v>
      </c>
      <c r="I22">
        <f t="shared" si="4"/>
        <v>0</v>
      </c>
      <c r="J22">
        <f t="shared" si="5"/>
        <v>0</v>
      </c>
      <c r="K22" s="76">
        <f t="shared" si="6"/>
        <v>0.8</v>
      </c>
    </row>
    <row r="23" spans="1:11" x14ac:dyDescent="0.3">
      <c r="A23" t="s">
        <v>96</v>
      </c>
      <c r="B23">
        <v>245.34618123754001</v>
      </c>
      <c r="C23">
        <v>52.678084471510999</v>
      </c>
      <c r="D23">
        <v>1</v>
      </c>
      <c r="E23" s="37">
        <f t="shared" si="0"/>
        <v>0</v>
      </c>
      <c r="F23">
        <f t="shared" si="1"/>
        <v>0.8</v>
      </c>
      <c r="G23">
        <f t="shared" si="2"/>
        <v>0</v>
      </c>
      <c r="H23">
        <f t="shared" si="3"/>
        <v>0</v>
      </c>
      <c r="I23">
        <f t="shared" si="4"/>
        <v>0</v>
      </c>
      <c r="J23">
        <f t="shared" si="5"/>
        <v>0</v>
      </c>
      <c r="K23" s="76">
        <f t="shared" si="6"/>
        <v>0.8</v>
      </c>
    </row>
    <row r="24" spans="1:11" x14ac:dyDescent="0.3">
      <c r="A24" t="s">
        <v>97</v>
      </c>
      <c r="B24">
        <v>52.678084471510999</v>
      </c>
      <c r="C24">
        <v>27.547463154203001</v>
      </c>
      <c r="D24">
        <v>1</v>
      </c>
      <c r="E24" s="37">
        <f t="shared" si="0"/>
        <v>0</v>
      </c>
      <c r="F24">
        <f t="shared" si="1"/>
        <v>0.8</v>
      </c>
      <c r="G24">
        <f t="shared" si="2"/>
        <v>0</v>
      </c>
      <c r="H24">
        <f t="shared" si="3"/>
        <v>0</v>
      </c>
      <c r="I24">
        <f t="shared" si="4"/>
        <v>0</v>
      </c>
      <c r="J24">
        <f t="shared" si="5"/>
        <v>0</v>
      </c>
      <c r="K24" s="76">
        <f t="shared" si="6"/>
        <v>0.8</v>
      </c>
    </row>
    <row r="25" spans="1:11" x14ac:dyDescent="0.3">
      <c r="A25" t="s">
        <v>98</v>
      </c>
      <c r="B25">
        <v>0</v>
      </c>
      <c r="C25">
        <v>0</v>
      </c>
      <c r="D25">
        <v>2</v>
      </c>
      <c r="E25" s="37">
        <f t="shared" si="0"/>
        <v>0</v>
      </c>
      <c r="F25">
        <f t="shared" si="1"/>
        <v>0.8</v>
      </c>
      <c r="G25">
        <f t="shared" si="2"/>
        <v>0</v>
      </c>
      <c r="H25">
        <f t="shared" si="3"/>
        <v>0</v>
      </c>
      <c r="I25">
        <f t="shared" si="4"/>
        <v>0</v>
      </c>
      <c r="J25">
        <f t="shared" si="5"/>
        <v>0</v>
      </c>
      <c r="K25" s="76">
        <f t="shared" si="6"/>
        <v>0.8</v>
      </c>
    </row>
    <row r="26" spans="1:11" x14ac:dyDescent="0.3">
      <c r="A26" t="s">
        <v>99</v>
      </c>
      <c r="B26">
        <v>500</v>
      </c>
      <c r="C26">
        <v>500</v>
      </c>
      <c r="D26">
        <v>5</v>
      </c>
      <c r="E26" s="37">
        <f t="shared" si="0"/>
        <v>0</v>
      </c>
      <c r="F26">
        <f t="shared" si="1"/>
        <v>0</v>
      </c>
      <c r="G26">
        <f t="shared" si="2"/>
        <v>0</v>
      </c>
      <c r="H26">
        <f t="shared" si="3"/>
        <v>0</v>
      </c>
      <c r="I26">
        <f t="shared" si="4"/>
        <v>0.2</v>
      </c>
      <c r="J26">
        <f t="shared" si="5"/>
        <v>0</v>
      </c>
      <c r="K26" s="76">
        <f t="shared" si="6"/>
        <v>0.2</v>
      </c>
    </row>
    <row r="27" spans="1:11" x14ac:dyDescent="0.3">
      <c r="E27" s="37"/>
    </row>
    <row r="28" spans="1:11" x14ac:dyDescent="0.3">
      <c r="E28" s="37"/>
    </row>
    <row r="29" spans="1:11" x14ac:dyDescent="0.3">
      <c r="E29" s="37"/>
    </row>
    <row r="30" spans="1:11" x14ac:dyDescent="0.3">
      <c r="E30" s="37"/>
    </row>
    <row r="31" spans="1:11" x14ac:dyDescent="0.3">
      <c r="E31" s="37"/>
    </row>
    <row r="32" spans="1:11" x14ac:dyDescent="0.3">
      <c r="E32" s="37"/>
    </row>
    <row r="33" spans="5:5" x14ac:dyDescent="0.3">
      <c r="E33" s="37"/>
    </row>
    <row r="34" spans="5:5" x14ac:dyDescent="0.3">
      <c r="E34" s="37"/>
    </row>
    <row r="35" spans="5:5" x14ac:dyDescent="0.3">
      <c r="E35" s="37"/>
    </row>
    <row r="36" spans="5:5" x14ac:dyDescent="0.3">
      <c r="E36" s="37"/>
    </row>
    <row r="37" spans="5:5" x14ac:dyDescent="0.3">
      <c r="E37" s="37"/>
    </row>
    <row r="38" spans="5:5" x14ac:dyDescent="0.3">
      <c r="E38" s="37"/>
    </row>
    <row r="39" spans="5:5" x14ac:dyDescent="0.3">
      <c r="E39" s="37"/>
    </row>
    <row r="40" spans="5:5" x14ac:dyDescent="0.3">
      <c r="E40" s="37"/>
    </row>
    <row r="41" spans="5:5" x14ac:dyDescent="0.3">
      <c r="E41" s="37"/>
    </row>
    <row r="42" spans="5:5" x14ac:dyDescent="0.3">
      <c r="E42" s="37"/>
    </row>
    <row r="43" spans="5:5" x14ac:dyDescent="0.3">
      <c r="E43" s="37"/>
    </row>
    <row r="44" spans="5:5" x14ac:dyDescent="0.3">
      <c r="E44" s="37"/>
    </row>
    <row r="45" spans="5:5" x14ac:dyDescent="0.3">
      <c r="E45" s="37"/>
    </row>
    <row r="46" spans="5:5" x14ac:dyDescent="0.3">
      <c r="E46" s="37"/>
    </row>
    <row r="47" spans="5:5" x14ac:dyDescent="0.3">
      <c r="E47" s="37"/>
    </row>
    <row r="48" spans="5:5" x14ac:dyDescent="0.3">
      <c r="E48" s="37"/>
    </row>
    <row r="49" spans="5:5" x14ac:dyDescent="0.3">
      <c r="E49" s="37"/>
    </row>
    <row r="50" spans="5:5" x14ac:dyDescent="0.3">
      <c r="E50" s="37"/>
    </row>
    <row r="51" spans="5:5" x14ac:dyDescent="0.3">
      <c r="E51" s="37"/>
    </row>
    <row r="52" spans="5:5" x14ac:dyDescent="0.3">
      <c r="E52" s="37"/>
    </row>
    <row r="53" spans="5:5" x14ac:dyDescent="0.3">
      <c r="E53" s="37"/>
    </row>
    <row r="54" spans="5:5" x14ac:dyDescent="0.3">
      <c r="E54" s="37"/>
    </row>
    <row r="55" spans="5:5" x14ac:dyDescent="0.3">
      <c r="E55" s="37"/>
    </row>
    <row r="56" spans="5:5" x14ac:dyDescent="0.3">
      <c r="E56" s="37"/>
    </row>
    <row r="57" spans="5:5" x14ac:dyDescent="0.3">
      <c r="E57" s="37"/>
    </row>
    <row r="58" spans="5:5" x14ac:dyDescent="0.3">
      <c r="E58" s="37"/>
    </row>
    <row r="59" spans="5:5" x14ac:dyDescent="0.3">
      <c r="E59" s="37"/>
    </row>
    <row r="60" spans="5:5" x14ac:dyDescent="0.3">
      <c r="E60" s="37"/>
    </row>
    <row r="61" spans="5:5" x14ac:dyDescent="0.3">
      <c r="E61" s="37"/>
    </row>
    <row r="62" spans="5:5" x14ac:dyDescent="0.3">
      <c r="E62" s="37"/>
    </row>
    <row r="63" spans="5:5" x14ac:dyDescent="0.3">
      <c r="E63" s="37"/>
    </row>
    <row r="64" spans="5:5" x14ac:dyDescent="0.3">
      <c r="E64" s="37"/>
    </row>
    <row r="65" spans="5:5" x14ac:dyDescent="0.3">
      <c r="E65" s="37"/>
    </row>
    <row r="66" spans="5:5" x14ac:dyDescent="0.3">
      <c r="E66" s="37"/>
    </row>
    <row r="67" spans="5:5" x14ac:dyDescent="0.3">
      <c r="E67" s="37"/>
    </row>
    <row r="68" spans="5:5" x14ac:dyDescent="0.3">
      <c r="E68" s="37"/>
    </row>
    <row r="69" spans="5:5" x14ac:dyDescent="0.3">
      <c r="E69" s="37"/>
    </row>
    <row r="70" spans="5:5" x14ac:dyDescent="0.3">
      <c r="E70" s="37"/>
    </row>
    <row r="71" spans="5:5" x14ac:dyDescent="0.3">
      <c r="E71" s="37"/>
    </row>
    <row r="72" spans="5:5" x14ac:dyDescent="0.3">
      <c r="E72" s="37"/>
    </row>
    <row r="73" spans="5:5" x14ac:dyDescent="0.3">
      <c r="E73" s="37"/>
    </row>
    <row r="74" spans="5:5" x14ac:dyDescent="0.3">
      <c r="E74" s="37"/>
    </row>
    <row r="75" spans="5:5" x14ac:dyDescent="0.3">
      <c r="E75" s="37"/>
    </row>
    <row r="76" spans="5:5" x14ac:dyDescent="0.3">
      <c r="E76" s="37"/>
    </row>
    <row r="77" spans="5:5" x14ac:dyDescent="0.3">
      <c r="E77" s="37"/>
    </row>
    <row r="78" spans="5:5" x14ac:dyDescent="0.3">
      <c r="E78" s="37"/>
    </row>
    <row r="79" spans="5:5" x14ac:dyDescent="0.3">
      <c r="E79" s="37"/>
    </row>
    <row r="80" spans="5:5" x14ac:dyDescent="0.3">
      <c r="E80" s="37"/>
    </row>
    <row r="81" spans="5:5" x14ac:dyDescent="0.3">
      <c r="E81" s="37"/>
    </row>
    <row r="82" spans="5:5" x14ac:dyDescent="0.3">
      <c r="E82" s="37"/>
    </row>
    <row r="83" spans="5:5" x14ac:dyDescent="0.3">
      <c r="E83" s="37"/>
    </row>
    <row r="84" spans="5:5" x14ac:dyDescent="0.3">
      <c r="E84" s="37"/>
    </row>
    <row r="85" spans="5:5" x14ac:dyDescent="0.3">
      <c r="E85" s="37"/>
    </row>
    <row r="86" spans="5:5" x14ac:dyDescent="0.3">
      <c r="E86" s="37"/>
    </row>
    <row r="87" spans="5:5" x14ac:dyDescent="0.3">
      <c r="E87" s="37"/>
    </row>
    <row r="88" spans="5:5" x14ac:dyDescent="0.3">
      <c r="E88" s="37"/>
    </row>
    <row r="89" spans="5:5" x14ac:dyDescent="0.3">
      <c r="E89" s="37"/>
    </row>
    <row r="90" spans="5:5" x14ac:dyDescent="0.3">
      <c r="E90" s="37"/>
    </row>
    <row r="91" spans="5:5" x14ac:dyDescent="0.3">
      <c r="E91" s="37"/>
    </row>
    <row r="92" spans="5:5" x14ac:dyDescent="0.3">
      <c r="E92" s="37"/>
    </row>
    <row r="93" spans="5:5" x14ac:dyDescent="0.3">
      <c r="E93" s="37"/>
    </row>
    <row r="94" spans="5:5" x14ac:dyDescent="0.3">
      <c r="E94" s="37"/>
    </row>
    <row r="95" spans="5:5" x14ac:dyDescent="0.3">
      <c r="E95" s="37"/>
    </row>
    <row r="96" spans="5:5" x14ac:dyDescent="0.3">
      <c r="E96" s="37"/>
    </row>
    <row r="97" spans="5:5" x14ac:dyDescent="0.3">
      <c r="E97" s="37"/>
    </row>
    <row r="98" spans="5:5" x14ac:dyDescent="0.3">
      <c r="E98" s="37"/>
    </row>
    <row r="99" spans="5:5" x14ac:dyDescent="0.3">
      <c r="E99" s="37"/>
    </row>
    <row r="100" spans="5:5" x14ac:dyDescent="0.3">
      <c r="E100" s="37"/>
    </row>
    <row r="101" spans="5:5" x14ac:dyDescent="0.3">
      <c r="E101" s="37"/>
    </row>
    <row r="102" spans="5:5" x14ac:dyDescent="0.3">
      <c r="E102" s="37"/>
    </row>
    <row r="103" spans="5:5" x14ac:dyDescent="0.3">
      <c r="E103" s="37"/>
    </row>
    <row r="104" spans="5:5" x14ac:dyDescent="0.3">
      <c r="E104" s="37"/>
    </row>
    <row r="105" spans="5:5" x14ac:dyDescent="0.3">
      <c r="E105" s="37"/>
    </row>
    <row r="106" spans="5:5" x14ac:dyDescent="0.3">
      <c r="E106" s="37"/>
    </row>
    <row r="107" spans="5:5" x14ac:dyDescent="0.3">
      <c r="E107" s="37"/>
    </row>
    <row r="108" spans="5:5" x14ac:dyDescent="0.3">
      <c r="E108" s="37"/>
    </row>
    <row r="109" spans="5:5" x14ac:dyDescent="0.3">
      <c r="E109" s="37"/>
    </row>
    <row r="110" spans="5:5" x14ac:dyDescent="0.3">
      <c r="E110" s="37"/>
    </row>
    <row r="111" spans="5:5" x14ac:dyDescent="0.3">
      <c r="E111" s="37"/>
    </row>
    <row r="112" spans="5:5" x14ac:dyDescent="0.3">
      <c r="E112" s="37"/>
    </row>
    <row r="113" spans="5:5" x14ac:dyDescent="0.3">
      <c r="E113" s="37"/>
    </row>
    <row r="114" spans="5:5" x14ac:dyDescent="0.3">
      <c r="E114" s="37"/>
    </row>
    <row r="115" spans="5:5" x14ac:dyDescent="0.3">
      <c r="E115" s="37"/>
    </row>
    <row r="116" spans="5:5" x14ac:dyDescent="0.3">
      <c r="E116" s="37"/>
    </row>
    <row r="117" spans="5:5" x14ac:dyDescent="0.3">
      <c r="E117" s="37"/>
    </row>
    <row r="118" spans="5:5" x14ac:dyDescent="0.3">
      <c r="E118" s="37"/>
    </row>
    <row r="119" spans="5:5" x14ac:dyDescent="0.3">
      <c r="E119" s="37"/>
    </row>
    <row r="120" spans="5:5" x14ac:dyDescent="0.3">
      <c r="E120" s="37"/>
    </row>
    <row r="121" spans="5:5" x14ac:dyDescent="0.3">
      <c r="E121" s="37"/>
    </row>
    <row r="122" spans="5:5" x14ac:dyDescent="0.3">
      <c r="E122" s="37"/>
    </row>
    <row r="123" spans="5:5" x14ac:dyDescent="0.3">
      <c r="E123" s="37"/>
    </row>
    <row r="124" spans="5:5" x14ac:dyDescent="0.3">
      <c r="E124" s="37"/>
    </row>
    <row r="125" spans="5:5" x14ac:dyDescent="0.3">
      <c r="E125" s="37"/>
    </row>
    <row r="126" spans="5:5" x14ac:dyDescent="0.3">
      <c r="E126" s="37"/>
    </row>
    <row r="127" spans="5:5" x14ac:dyDescent="0.3">
      <c r="E127" s="37"/>
    </row>
    <row r="128" spans="5:5" x14ac:dyDescent="0.3">
      <c r="E128" s="37"/>
    </row>
    <row r="129" spans="5:5" x14ac:dyDescent="0.3">
      <c r="E129" s="37"/>
    </row>
    <row r="130" spans="5:5" x14ac:dyDescent="0.3">
      <c r="E130" s="37"/>
    </row>
    <row r="131" spans="5:5" x14ac:dyDescent="0.3">
      <c r="E131" s="37"/>
    </row>
    <row r="132" spans="5:5" x14ac:dyDescent="0.3">
      <c r="E132" s="37"/>
    </row>
    <row r="133" spans="5:5" x14ac:dyDescent="0.3">
      <c r="E133" s="37"/>
    </row>
    <row r="134" spans="5:5" x14ac:dyDescent="0.3">
      <c r="E134" s="37"/>
    </row>
    <row r="135" spans="5:5" x14ac:dyDescent="0.3">
      <c r="E135" s="37"/>
    </row>
    <row r="136" spans="5:5" x14ac:dyDescent="0.3">
      <c r="E136" s="37"/>
    </row>
    <row r="137" spans="5:5" x14ac:dyDescent="0.3">
      <c r="E137" s="37"/>
    </row>
    <row r="138" spans="5:5" x14ac:dyDescent="0.3">
      <c r="E138" s="37"/>
    </row>
    <row r="139" spans="5:5" x14ac:dyDescent="0.3">
      <c r="E139" s="37"/>
    </row>
    <row r="140" spans="5:5" x14ac:dyDescent="0.3">
      <c r="E140" s="37"/>
    </row>
    <row r="141" spans="5:5" x14ac:dyDescent="0.3">
      <c r="E141" s="37"/>
    </row>
    <row r="142" spans="5:5" x14ac:dyDescent="0.3">
      <c r="E142" s="37"/>
    </row>
    <row r="143" spans="5:5" x14ac:dyDescent="0.3">
      <c r="E143" s="37"/>
    </row>
    <row r="144" spans="5:5" x14ac:dyDescent="0.3">
      <c r="E144" s="37"/>
    </row>
    <row r="145" spans="5:5" x14ac:dyDescent="0.3">
      <c r="E145" s="37"/>
    </row>
    <row r="146" spans="5:5" x14ac:dyDescent="0.3">
      <c r="E146" s="37"/>
    </row>
    <row r="147" spans="5:5" x14ac:dyDescent="0.3">
      <c r="E147" s="37"/>
    </row>
    <row r="148" spans="5:5" x14ac:dyDescent="0.3">
      <c r="E148" s="37"/>
    </row>
    <row r="149" spans="5:5" x14ac:dyDescent="0.3">
      <c r="E149" s="37"/>
    </row>
    <row r="150" spans="5:5" x14ac:dyDescent="0.3">
      <c r="E150" s="37"/>
    </row>
    <row r="151" spans="5:5" x14ac:dyDescent="0.3">
      <c r="E151" s="37"/>
    </row>
    <row r="152" spans="5:5" x14ac:dyDescent="0.3">
      <c r="E152" s="37"/>
    </row>
    <row r="153" spans="5:5" x14ac:dyDescent="0.3">
      <c r="E153" s="37"/>
    </row>
    <row r="154" spans="5:5" x14ac:dyDescent="0.3">
      <c r="E154" s="37"/>
    </row>
    <row r="155" spans="5:5" x14ac:dyDescent="0.3">
      <c r="E155" s="37"/>
    </row>
    <row r="156" spans="5:5" x14ac:dyDescent="0.3">
      <c r="E156" s="37"/>
    </row>
    <row r="157" spans="5:5" x14ac:dyDescent="0.3">
      <c r="E157" s="37"/>
    </row>
    <row r="158" spans="5:5" x14ac:dyDescent="0.3">
      <c r="E158" s="37"/>
    </row>
    <row r="159" spans="5:5" x14ac:dyDescent="0.3">
      <c r="E159" s="37"/>
    </row>
    <row r="160" spans="5:5" x14ac:dyDescent="0.3">
      <c r="E160" s="37"/>
    </row>
    <row r="161" spans="5:5" x14ac:dyDescent="0.3">
      <c r="E161" s="37"/>
    </row>
    <row r="162" spans="5:5" x14ac:dyDescent="0.3">
      <c r="E162" s="37"/>
    </row>
    <row r="163" spans="5:5" x14ac:dyDescent="0.3">
      <c r="E163" s="37"/>
    </row>
    <row r="164" spans="5:5" x14ac:dyDescent="0.3">
      <c r="E164" s="37"/>
    </row>
    <row r="165" spans="5:5" x14ac:dyDescent="0.3">
      <c r="E165" s="37"/>
    </row>
    <row r="166" spans="5:5" x14ac:dyDescent="0.3">
      <c r="E166" s="37"/>
    </row>
    <row r="167" spans="5:5" x14ac:dyDescent="0.3">
      <c r="E167" s="37"/>
    </row>
    <row r="168" spans="5:5" x14ac:dyDescent="0.3">
      <c r="E168" s="37"/>
    </row>
    <row r="169" spans="5:5" x14ac:dyDescent="0.3">
      <c r="E169" s="37"/>
    </row>
    <row r="170" spans="5:5" x14ac:dyDescent="0.3">
      <c r="E170" s="37"/>
    </row>
    <row r="171" spans="5:5" x14ac:dyDescent="0.3">
      <c r="E171" s="37"/>
    </row>
    <row r="172" spans="5:5" x14ac:dyDescent="0.3">
      <c r="E172" s="37"/>
    </row>
    <row r="173" spans="5:5" x14ac:dyDescent="0.3">
      <c r="E173" s="37"/>
    </row>
    <row r="174" spans="5:5" x14ac:dyDescent="0.3">
      <c r="E174" s="37"/>
    </row>
    <row r="175" spans="5:5" x14ac:dyDescent="0.3">
      <c r="E175" s="37"/>
    </row>
    <row r="176" spans="5:5" x14ac:dyDescent="0.3">
      <c r="E176" s="37"/>
    </row>
    <row r="177" spans="5:5" x14ac:dyDescent="0.3">
      <c r="E177" s="37"/>
    </row>
    <row r="178" spans="5:5" x14ac:dyDescent="0.3">
      <c r="E178" s="37"/>
    </row>
    <row r="179" spans="5:5" x14ac:dyDescent="0.3">
      <c r="E179" s="37"/>
    </row>
    <row r="180" spans="5:5" x14ac:dyDescent="0.3">
      <c r="E180" s="37"/>
    </row>
    <row r="181" spans="5:5" x14ac:dyDescent="0.3">
      <c r="E181" s="37"/>
    </row>
    <row r="182" spans="5:5" x14ac:dyDescent="0.3">
      <c r="E182" s="37"/>
    </row>
    <row r="183" spans="5:5" x14ac:dyDescent="0.3">
      <c r="E183" s="37"/>
    </row>
    <row r="184" spans="5:5" x14ac:dyDescent="0.3">
      <c r="E184" s="37"/>
    </row>
    <row r="185" spans="5:5" x14ac:dyDescent="0.3">
      <c r="E185" s="37"/>
    </row>
    <row r="186" spans="5:5" x14ac:dyDescent="0.3">
      <c r="E186" s="37"/>
    </row>
    <row r="187" spans="5:5" x14ac:dyDescent="0.3">
      <c r="E187" s="37"/>
    </row>
    <row r="188" spans="5:5" x14ac:dyDescent="0.3">
      <c r="E188" s="37"/>
    </row>
    <row r="189" spans="5:5" x14ac:dyDescent="0.3">
      <c r="E189" s="37"/>
    </row>
    <row r="190" spans="5:5" x14ac:dyDescent="0.3">
      <c r="E190" s="37"/>
    </row>
    <row r="191" spans="5:5" x14ac:dyDescent="0.3">
      <c r="E191" s="37"/>
    </row>
    <row r="192" spans="5:5" x14ac:dyDescent="0.3">
      <c r="E192" s="37"/>
    </row>
    <row r="193" spans="5:5" x14ac:dyDescent="0.3">
      <c r="E193" s="37"/>
    </row>
    <row r="194" spans="5:5" x14ac:dyDescent="0.3">
      <c r="E194" s="37"/>
    </row>
    <row r="195" spans="5:5" x14ac:dyDescent="0.3">
      <c r="E195" s="37"/>
    </row>
    <row r="196" spans="5:5" x14ac:dyDescent="0.3">
      <c r="E196" s="37"/>
    </row>
    <row r="197" spans="5:5" x14ac:dyDescent="0.3">
      <c r="E197" s="37"/>
    </row>
    <row r="198" spans="5:5" x14ac:dyDescent="0.3">
      <c r="E198" s="37"/>
    </row>
    <row r="199" spans="5:5" x14ac:dyDescent="0.3">
      <c r="E199" s="37"/>
    </row>
    <row r="200" spans="5:5" x14ac:dyDescent="0.3">
      <c r="E200" s="37"/>
    </row>
    <row r="201" spans="5:5" x14ac:dyDescent="0.3">
      <c r="E201" s="37"/>
    </row>
    <row r="202" spans="5:5" x14ac:dyDescent="0.3">
      <c r="E202" s="37"/>
    </row>
    <row r="203" spans="5:5" x14ac:dyDescent="0.3">
      <c r="E203" s="37"/>
    </row>
    <row r="204" spans="5:5" x14ac:dyDescent="0.3">
      <c r="E204" s="37"/>
    </row>
    <row r="205" spans="5:5" x14ac:dyDescent="0.3">
      <c r="E205" s="37"/>
    </row>
    <row r="206" spans="5:5" x14ac:dyDescent="0.3">
      <c r="E206" s="37"/>
    </row>
    <row r="207" spans="5:5" x14ac:dyDescent="0.3">
      <c r="E207" s="37"/>
    </row>
    <row r="208" spans="5:5" x14ac:dyDescent="0.3">
      <c r="E208" s="37"/>
    </row>
    <row r="209" spans="5:5" x14ac:dyDescent="0.3">
      <c r="E209" s="37"/>
    </row>
    <row r="210" spans="5:5" x14ac:dyDescent="0.3">
      <c r="E210" s="37"/>
    </row>
    <row r="211" spans="5:5" x14ac:dyDescent="0.3">
      <c r="E211" s="37"/>
    </row>
    <row r="212" spans="5:5" x14ac:dyDescent="0.3">
      <c r="E212" s="37"/>
    </row>
    <row r="213" spans="5:5" x14ac:dyDescent="0.3">
      <c r="E213" s="37"/>
    </row>
    <row r="214" spans="5:5" x14ac:dyDescent="0.3">
      <c r="E214" s="37"/>
    </row>
    <row r="215" spans="5:5" x14ac:dyDescent="0.3">
      <c r="E215" s="37"/>
    </row>
    <row r="216" spans="5:5" x14ac:dyDescent="0.3">
      <c r="E216" s="37"/>
    </row>
    <row r="217" spans="5:5" x14ac:dyDescent="0.3">
      <c r="E217" s="37"/>
    </row>
    <row r="218" spans="5:5" x14ac:dyDescent="0.3">
      <c r="E218" s="37"/>
    </row>
    <row r="219" spans="5:5" x14ac:dyDescent="0.3">
      <c r="E219" s="37"/>
    </row>
    <row r="220" spans="5:5" x14ac:dyDescent="0.3">
      <c r="E220" s="37"/>
    </row>
    <row r="221" spans="5:5" x14ac:dyDescent="0.3">
      <c r="E221" s="37"/>
    </row>
    <row r="222" spans="5:5" x14ac:dyDescent="0.3">
      <c r="E222" s="37"/>
    </row>
    <row r="223" spans="5:5" x14ac:dyDescent="0.3">
      <c r="E223" s="37"/>
    </row>
    <row r="224" spans="5:5" x14ac:dyDescent="0.3">
      <c r="E224" s="37"/>
    </row>
    <row r="225" spans="5:5" x14ac:dyDescent="0.3">
      <c r="E225" s="37"/>
    </row>
    <row r="226" spans="5:5" x14ac:dyDescent="0.3">
      <c r="E226" s="37"/>
    </row>
    <row r="227" spans="5:5" x14ac:dyDescent="0.3">
      <c r="E227" s="37"/>
    </row>
    <row r="228" spans="5:5" x14ac:dyDescent="0.3">
      <c r="E228" s="37"/>
    </row>
    <row r="229" spans="5:5" x14ac:dyDescent="0.3">
      <c r="E229" s="37"/>
    </row>
    <row r="230" spans="5:5" x14ac:dyDescent="0.3">
      <c r="E230" s="37"/>
    </row>
    <row r="231" spans="5:5" x14ac:dyDescent="0.3">
      <c r="E231" s="37"/>
    </row>
    <row r="232" spans="5:5" x14ac:dyDescent="0.3">
      <c r="E232" s="37"/>
    </row>
    <row r="233" spans="5:5" x14ac:dyDescent="0.3">
      <c r="E233" s="37"/>
    </row>
    <row r="234" spans="5:5" x14ac:dyDescent="0.3">
      <c r="E234" s="37"/>
    </row>
    <row r="235" spans="5:5" x14ac:dyDescent="0.3">
      <c r="E235" s="37"/>
    </row>
    <row r="236" spans="5:5" x14ac:dyDescent="0.3">
      <c r="E236" s="37"/>
    </row>
    <row r="237" spans="5:5" x14ac:dyDescent="0.3">
      <c r="E237" s="37"/>
    </row>
    <row r="238" spans="5:5" x14ac:dyDescent="0.3">
      <c r="E238" s="37"/>
    </row>
    <row r="239" spans="5:5" x14ac:dyDescent="0.3">
      <c r="E239" s="37"/>
    </row>
    <row r="240" spans="5:5" x14ac:dyDescent="0.3">
      <c r="E240" s="37"/>
    </row>
    <row r="241" spans="5:5" x14ac:dyDescent="0.3">
      <c r="E241" s="37"/>
    </row>
    <row r="242" spans="5:5" x14ac:dyDescent="0.3">
      <c r="E242" s="37"/>
    </row>
    <row r="243" spans="5:5" x14ac:dyDescent="0.3">
      <c r="E243" s="37"/>
    </row>
    <row r="244" spans="5:5" x14ac:dyDescent="0.3">
      <c r="E244" s="37"/>
    </row>
    <row r="245" spans="5:5" x14ac:dyDescent="0.3">
      <c r="E245" s="37"/>
    </row>
    <row r="246" spans="5:5" x14ac:dyDescent="0.3">
      <c r="E246" s="37"/>
    </row>
    <row r="247" spans="5:5" x14ac:dyDescent="0.3">
      <c r="E247" s="37"/>
    </row>
    <row r="248" spans="5:5" x14ac:dyDescent="0.3">
      <c r="E248" s="37"/>
    </row>
    <row r="249" spans="5:5" x14ac:dyDescent="0.3">
      <c r="E249" s="37"/>
    </row>
    <row r="250" spans="5:5" x14ac:dyDescent="0.3">
      <c r="E250" s="37"/>
    </row>
    <row r="251" spans="5:5" x14ac:dyDescent="0.3">
      <c r="E251" s="37"/>
    </row>
    <row r="252" spans="5:5" x14ac:dyDescent="0.3">
      <c r="E252" s="37"/>
    </row>
    <row r="253" spans="5:5" x14ac:dyDescent="0.3">
      <c r="E253" s="37"/>
    </row>
    <row r="254" spans="5:5" x14ac:dyDescent="0.3">
      <c r="E254" s="37"/>
    </row>
    <row r="255" spans="5:5" x14ac:dyDescent="0.3">
      <c r="E255" s="37"/>
    </row>
    <row r="256" spans="5:5" x14ac:dyDescent="0.3">
      <c r="E256" s="37"/>
    </row>
    <row r="257" spans="5:5" x14ac:dyDescent="0.3">
      <c r="E257" s="37"/>
    </row>
    <row r="258" spans="5:5" x14ac:dyDescent="0.3">
      <c r="E258" s="37"/>
    </row>
    <row r="259" spans="5:5" x14ac:dyDescent="0.3">
      <c r="E259" s="37"/>
    </row>
    <row r="260" spans="5:5" x14ac:dyDescent="0.3">
      <c r="E260" s="37"/>
    </row>
    <row r="261" spans="5:5" x14ac:dyDescent="0.3">
      <c r="E261" s="37"/>
    </row>
    <row r="262" spans="5:5" x14ac:dyDescent="0.3">
      <c r="E262" s="37"/>
    </row>
    <row r="263" spans="5:5" x14ac:dyDescent="0.3">
      <c r="E263" s="37"/>
    </row>
    <row r="264" spans="5:5" x14ac:dyDescent="0.3">
      <c r="E264" s="37"/>
    </row>
    <row r="265" spans="5:5" x14ac:dyDescent="0.3">
      <c r="E265" s="37"/>
    </row>
    <row r="266" spans="5:5" x14ac:dyDescent="0.3">
      <c r="E266" s="37"/>
    </row>
    <row r="267" spans="5:5" x14ac:dyDescent="0.3">
      <c r="E267" s="37"/>
    </row>
    <row r="268" spans="5:5" x14ac:dyDescent="0.3">
      <c r="E268" s="37"/>
    </row>
    <row r="269" spans="5:5" x14ac:dyDescent="0.3">
      <c r="E269" s="37"/>
    </row>
    <row r="270" spans="5:5" x14ac:dyDescent="0.3">
      <c r="E270" s="37"/>
    </row>
    <row r="271" spans="5:5" x14ac:dyDescent="0.3">
      <c r="E271" s="37"/>
    </row>
    <row r="272" spans="5:5" x14ac:dyDescent="0.3">
      <c r="E272" s="37"/>
    </row>
    <row r="273" spans="5:5" x14ac:dyDescent="0.3">
      <c r="E273" s="37"/>
    </row>
    <row r="274" spans="5:5" x14ac:dyDescent="0.3">
      <c r="E274" s="37"/>
    </row>
    <row r="275" spans="5:5" x14ac:dyDescent="0.3">
      <c r="E275" s="37"/>
    </row>
    <row r="276" spans="5:5" x14ac:dyDescent="0.3">
      <c r="E276" s="37"/>
    </row>
    <row r="277" spans="5:5" x14ac:dyDescent="0.3">
      <c r="E277" s="37"/>
    </row>
    <row r="278" spans="5:5" x14ac:dyDescent="0.3">
      <c r="E278" s="37"/>
    </row>
    <row r="279" spans="5:5" x14ac:dyDescent="0.3">
      <c r="E279" s="37"/>
    </row>
    <row r="280" spans="5:5" x14ac:dyDescent="0.3">
      <c r="E280" s="37"/>
    </row>
    <row r="281" spans="5:5" x14ac:dyDescent="0.3">
      <c r="E281" s="37"/>
    </row>
    <row r="282" spans="5:5" x14ac:dyDescent="0.3">
      <c r="E282" s="37"/>
    </row>
    <row r="283" spans="5:5" x14ac:dyDescent="0.3">
      <c r="E283" s="37"/>
    </row>
    <row r="284" spans="5:5" x14ac:dyDescent="0.3">
      <c r="E284" s="37"/>
    </row>
    <row r="285" spans="5:5" x14ac:dyDescent="0.3">
      <c r="E285" s="37"/>
    </row>
    <row r="286" spans="5:5" x14ac:dyDescent="0.3">
      <c r="E286" s="37"/>
    </row>
    <row r="287" spans="5:5" x14ac:dyDescent="0.3">
      <c r="E287" s="37"/>
    </row>
    <row r="288" spans="5:5" x14ac:dyDescent="0.3">
      <c r="E288" s="37"/>
    </row>
    <row r="289" spans="5:5" x14ac:dyDescent="0.3">
      <c r="E289" s="37"/>
    </row>
    <row r="290" spans="5:5" x14ac:dyDescent="0.3">
      <c r="E290" s="37"/>
    </row>
    <row r="291" spans="5:5" x14ac:dyDescent="0.3">
      <c r="E291" s="37"/>
    </row>
    <row r="292" spans="5:5" x14ac:dyDescent="0.3">
      <c r="E292" s="37"/>
    </row>
    <row r="293" spans="5:5" x14ac:dyDescent="0.3">
      <c r="E293" s="37"/>
    </row>
    <row r="294" spans="5:5" x14ac:dyDescent="0.3">
      <c r="E294" s="37"/>
    </row>
    <row r="295" spans="5:5" x14ac:dyDescent="0.3">
      <c r="E295" s="37"/>
    </row>
    <row r="296" spans="5:5" x14ac:dyDescent="0.3">
      <c r="E296" s="37"/>
    </row>
    <row r="297" spans="5:5" x14ac:dyDescent="0.3">
      <c r="E297" s="37"/>
    </row>
    <row r="298" spans="5:5" x14ac:dyDescent="0.3">
      <c r="E298" s="37"/>
    </row>
    <row r="299" spans="5:5" x14ac:dyDescent="0.3">
      <c r="E299" s="37"/>
    </row>
    <row r="300" spans="5:5" x14ac:dyDescent="0.3">
      <c r="E300" s="37"/>
    </row>
    <row r="301" spans="5:5" x14ac:dyDescent="0.3">
      <c r="E301" s="37"/>
    </row>
    <row r="302" spans="5:5" x14ac:dyDescent="0.3">
      <c r="E302" s="37"/>
    </row>
    <row r="303" spans="5:5" x14ac:dyDescent="0.3">
      <c r="E303" s="37"/>
    </row>
    <row r="304" spans="5:5" x14ac:dyDescent="0.3">
      <c r="E304" s="37"/>
    </row>
    <row r="305" spans="5:5" x14ac:dyDescent="0.3">
      <c r="E305" s="37"/>
    </row>
    <row r="306" spans="5:5" x14ac:dyDescent="0.3">
      <c r="E306" s="37"/>
    </row>
    <row r="307" spans="5:5" x14ac:dyDescent="0.3">
      <c r="E307" s="37"/>
    </row>
    <row r="308" spans="5:5" x14ac:dyDescent="0.3">
      <c r="E308" s="37"/>
    </row>
    <row r="309" spans="5:5" x14ac:dyDescent="0.3">
      <c r="E309" s="37"/>
    </row>
    <row r="310" spans="5:5" x14ac:dyDescent="0.3">
      <c r="E310" s="37"/>
    </row>
    <row r="311" spans="5:5" x14ac:dyDescent="0.3">
      <c r="E311" s="37"/>
    </row>
    <row r="312" spans="5:5" x14ac:dyDescent="0.3">
      <c r="E312" s="37"/>
    </row>
    <row r="313" spans="5:5" x14ac:dyDescent="0.3">
      <c r="E313" s="37"/>
    </row>
    <row r="314" spans="5:5" x14ac:dyDescent="0.3">
      <c r="E314" s="37"/>
    </row>
    <row r="315" spans="5:5" x14ac:dyDescent="0.3">
      <c r="E315" s="37"/>
    </row>
    <row r="316" spans="5:5" x14ac:dyDescent="0.3">
      <c r="E316" s="37"/>
    </row>
    <row r="317" spans="5:5" x14ac:dyDescent="0.3">
      <c r="E317" s="37"/>
    </row>
    <row r="318" spans="5:5" x14ac:dyDescent="0.3">
      <c r="E318" s="37"/>
    </row>
    <row r="319" spans="5:5" x14ac:dyDescent="0.3">
      <c r="E319" s="37"/>
    </row>
    <row r="320" spans="5:5" x14ac:dyDescent="0.3">
      <c r="E320" s="37"/>
    </row>
    <row r="321" spans="5:5" x14ac:dyDescent="0.3">
      <c r="E321" s="37"/>
    </row>
    <row r="322" spans="5:5" x14ac:dyDescent="0.3">
      <c r="E322" s="37"/>
    </row>
    <row r="323" spans="5:5" x14ac:dyDescent="0.3">
      <c r="E323" s="37"/>
    </row>
    <row r="324" spans="5:5" x14ac:dyDescent="0.3">
      <c r="E324" s="37"/>
    </row>
    <row r="325" spans="5:5" x14ac:dyDescent="0.3">
      <c r="E325" s="37"/>
    </row>
    <row r="326" spans="5:5" x14ac:dyDescent="0.3">
      <c r="E326" s="37"/>
    </row>
    <row r="327" spans="5:5" x14ac:dyDescent="0.3">
      <c r="E327" s="37"/>
    </row>
    <row r="328" spans="5:5" x14ac:dyDescent="0.3">
      <c r="E328" s="37"/>
    </row>
    <row r="329" spans="5:5" x14ac:dyDescent="0.3">
      <c r="E329" s="37"/>
    </row>
    <row r="330" spans="5:5" x14ac:dyDescent="0.3">
      <c r="E330" s="37"/>
    </row>
    <row r="331" spans="5:5" x14ac:dyDescent="0.3">
      <c r="E331" s="37"/>
    </row>
    <row r="332" spans="5:5" x14ac:dyDescent="0.3">
      <c r="E332" s="37"/>
    </row>
    <row r="333" spans="5:5" x14ac:dyDescent="0.3">
      <c r="E333" s="37"/>
    </row>
    <row r="334" spans="5:5" x14ac:dyDescent="0.3">
      <c r="E334" s="37"/>
    </row>
    <row r="335" spans="5:5" x14ac:dyDescent="0.3">
      <c r="E335" s="37"/>
    </row>
    <row r="336" spans="5:5" x14ac:dyDescent="0.3">
      <c r="E336" s="37"/>
    </row>
    <row r="337" spans="5:5" x14ac:dyDescent="0.3">
      <c r="E337" s="37"/>
    </row>
    <row r="338" spans="5:5" x14ac:dyDescent="0.3">
      <c r="E338" s="37"/>
    </row>
    <row r="339" spans="5:5" x14ac:dyDescent="0.3">
      <c r="E339" s="37"/>
    </row>
    <row r="340" spans="5:5" x14ac:dyDescent="0.3">
      <c r="E340" s="37"/>
    </row>
    <row r="341" spans="5:5" x14ac:dyDescent="0.3">
      <c r="E341" s="37"/>
    </row>
    <row r="342" spans="5:5" x14ac:dyDescent="0.3">
      <c r="E342" s="37"/>
    </row>
    <row r="343" spans="5:5" x14ac:dyDescent="0.3">
      <c r="E343" s="37"/>
    </row>
    <row r="344" spans="5:5" x14ac:dyDescent="0.3">
      <c r="E344" s="37"/>
    </row>
    <row r="345" spans="5:5" x14ac:dyDescent="0.3">
      <c r="E345" s="37"/>
    </row>
    <row r="346" spans="5:5" x14ac:dyDescent="0.3">
      <c r="E346" s="37"/>
    </row>
    <row r="347" spans="5:5" x14ac:dyDescent="0.3">
      <c r="E347" s="37"/>
    </row>
    <row r="348" spans="5:5" x14ac:dyDescent="0.3">
      <c r="E348" s="37"/>
    </row>
    <row r="349" spans="5:5" x14ac:dyDescent="0.3">
      <c r="E349" s="37"/>
    </row>
    <row r="350" spans="5:5" x14ac:dyDescent="0.3">
      <c r="E350" s="37"/>
    </row>
    <row r="351" spans="5:5" x14ac:dyDescent="0.3">
      <c r="E351" s="37"/>
    </row>
    <row r="352" spans="5:5" x14ac:dyDescent="0.3">
      <c r="E352" s="37"/>
    </row>
    <row r="353" spans="5:5" x14ac:dyDescent="0.3">
      <c r="E353" s="37"/>
    </row>
    <row r="354" spans="5:5" x14ac:dyDescent="0.3">
      <c r="E354" s="37"/>
    </row>
    <row r="355" spans="5:5" x14ac:dyDescent="0.3">
      <c r="E355" s="37"/>
    </row>
    <row r="356" spans="5:5" x14ac:dyDescent="0.3">
      <c r="E356" s="37"/>
    </row>
    <row r="357" spans="5:5" x14ac:dyDescent="0.3">
      <c r="E357" s="37"/>
    </row>
    <row r="358" spans="5:5" x14ac:dyDescent="0.3">
      <c r="E358" s="37"/>
    </row>
    <row r="359" spans="5:5" x14ac:dyDescent="0.3">
      <c r="E359" s="37"/>
    </row>
    <row r="360" spans="5:5" x14ac:dyDescent="0.3">
      <c r="E360" s="37"/>
    </row>
    <row r="361" spans="5:5" x14ac:dyDescent="0.3">
      <c r="E361" s="37"/>
    </row>
    <row r="362" spans="5:5" x14ac:dyDescent="0.3">
      <c r="E362" s="37"/>
    </row>
    <row r="363" spans="5:5" x14ac:dyDescent="0.3">
      <c r="E363" s="37"/>
    </row>
    <row r="364" spans="5:5" x14ac:dyDescent="0.3">
      <c r="E364" s="37"/>
    </row>
    <row r="365" spans="5:5" x14ac:dyDescent="0.3">
      <c r="E365" s="37"/>
    </row>
    <row r="366" spans="5:5" x14ac:dyDescent="0.3">
      <c r="E366" s="37"/>
    </row>
    <row r="367" spans="5:5" x14ac:dyDescent="0.3">
      <c r="E367" s="37"/>
    </row>
    <row r="368" spans="5:5" x14ac:dyDescent="0.3">
      <c r="E368" s="37"/>
    </row>
    <row r="369" spans="5:5" x14ac:dyDescent="0.3">
      <c r="E369" s="37"/>
    </row>
    <row r="370" spans="5:5" x14ac:dyDescent="0.3">
      <c r="E370" s="37"/>
    </row>
    <row r="371" spans="5:5" x14ac:dyDescent="0.3">
      <c r="E371" s="37"/>
    </row>
    <row r="372" spans="5:5" x14ac:dyDescent="0.3">
      <c r="E372" s="37"/>
    </row>
    <row r="373" spans="5:5" x14ac:dyDescent="0.3">
      <c r="E373" s="37"/>
    </row>
    <row r="374" spans="5:5" x14ac:dyDescent="0.3">
      <c r="E374" s="37"/>
    </row>
    <row r="375" spans="5:5" x14ac:dyDescent="0.3">
      <c r="E375" s="37"/>
    </row>
    <row r="376" spans="5:5" x14ac:dyDescent="0.3">
      <c r="E376" s="37"/>
    </row>
    <row r="377" spans="5:5" x14ac:dyDescent="0.3">
      <c r="E377" s="37"/>
    </row>
    <row r="378" spans="5:5" x14ac:dyDescent="0.3">
      <c r="E378" s="37"/>
    </row>
    <row r="379" spans="5:5" x14ac:dyDescent="0.3">
      <c r="E379" s="37"/>
    </row>
    <row r="380" spans="5:5" x14ac:dyDescent="0.3">
      <c r="E380" s="37"/>
    </row>
    <row r="381" spans="5:5" x14ac:dyDescent="0.3">
      <c r="E381" s="37"/>
    </row>
    <row r="382" spans="5:5" x14ac:dyDescent="0.3">
      <c r="E382" s="37"/>
    </row>
    <row r="383" spans="5:5" x14ac:dyDescent="0.3">
      <c r="E383" s="37"/>
    </row>
    <row r="384" spans="5:5" x14ac:dyDescent="0.3">
      <c r="E384" s="37"/>
    </row>
    <row r="385" spans="5:5" x14ac:dyDescent="0.3">
      <c r="E385" s="37"/>
    </row>
    <row r="386" spans="5:5" x14ac:dyDescent="0.3">
      <c r="E386" s="37"/>
    </row>
    <row r="387" spans="5:5" x14ac:dyDescent="0.3">
      <c r="E387" s="37"/>
    </row>
    <row r="388" spans="5:5" x14ac:dyDescent="0.3">
      <c r="E388" s="37"/>
    </row>
    <row r="389" spans="5:5" x14ac:dyDescent="0.3">
      <c r="E389" s="37"/>
    </row>
    <row r="390" spans="5:5" x14ac:dyDescent="0.3">
      <c r="E390" s="37"/>
    </row>
    <row r="391" spans="5:5" x14ac:dyDescent="0.3">
      <c r="E391" s="37"/>
    </row>
    <row r="392" spans="5:5" x14ac:dyDescent="0.3">
      <c r="E392" s="37"/>
    </row>
    <row r="393" spans="5:5" x14ac:dyDescent="0.3">
      <c r="E393" s="37"/>
    </row>
    <row r="394" spans="5:5" x14ac:dyDescent="0.3">
      <c r="E394" s="37"/>
    </row>
    <row r="395" spans="5:5" x14ac:dyDescent="0.3">
      <c r="E395" s="37"/>
    </row>
    <row r="396" spans="5:5" x14ac:dyDescent="0.3">
      <c r="E396" s="37"/>
    </row>
    <row r="397" spans="5:5" x14ac:dyDescent="0.3">
      <c r="E397" s="37"/>
    </row>
    <row r="398" spans="5:5" x14ac:dyDescent="0.3">
      <c r="E398" s="37"/>
    </row>
    <row r="399" spans="5:5" x14ac:dyDescent="0.3">
      <c r="E399" s="37"/>
    </row>
    <row r="400" spans="5:5" x14ac:dyDescent="0.3">
      <c r="E400" s="37"/>
    </row>
    <row r="401" spans="5:5" x14ac:dyDescent="0.3">
      <c r="E401" s="37"/>
    </row>
    <row r="402" spans="5:5" x14ac:dyDescent="0.3">
      <c r="E402" s="37"/>
    </row>
    <row r="403" spans="5:5" x14ac:dyDescent="0.3">
      <c r="E403" s="37"/>
    </row>
    <row r="404" spans="5:5" x14ac:dyDescent="0.3">
      <c r="E404" s="37"/>
    </row>
    <row r="405" spans="5:5" x14ac:dyDescent="0.3">
      <c r="E405" s="37"/>
    </row>
    <row r="406" spans="5:5" x14ac:dyDescent="0.3">
      <c r="E406" s="37"/>
    </row>
    <row r="407" spans="5:5" x14ac:dyDescent="0.3">
      <c r="E407" s="37"/>
    </row>
    <row r="408" spans="5:5" x14ac:dyDescent="0.3">
      <c r="E408" s="37"/>
    </row>
    <row r="409" spans="5:5" x14ac:dyDescent="0.3">
      <c r="E409" s="37"/>
    </row>
    <row r="410" spans="5:5" x14ac:dyDescent="0.3">
      <c r="E410" s="37"/>
    </row>
    <row r="411" spans="5:5" x14ac:dyDescent="0.3">
      <c r="E411" s="37"/>
    </row>
    <row r="412" spans="5:5" x14ac:dyDescent="0.3">
      <c r="E412" s="37"/>
    </row>
    <row r="413" spans="5:5" x14ac:dyDescent="0.3">
      <c r="E413" s="37"/>
    </row>
    <row r="414" spans="5:5" x14ac:dyDescent="0.3">
      <c r="E414" s="37"/>
    </row>
    <row r="415" spans="5:5" x14ac:dyDescent="0.3">
      <c r="E415" s="37"/>
    </row>
    <row r="416" spans="5:5" x14ac:dyDescent="0.3">
      <c r="E416" s="37"/>
    </row>
    <row r="417" spans="5:5" x14ac:dyDescent="0.3">
      <c r="E417" s="37"/>
    </row>
    <row r="418" spans="5:5" x14ac:dyDescent="0.3">
      <c r="E418" s="37"/>
    </row>
    <row r="419" spans="5:5" x14ac:dyDescent="0.3">
      <c r="E419" s="37"/>
    </row>
    <row r="420" spans="5:5" x14ac:dyDescent="0.3">
      <c r="E420" s="37"/>
    </row>
    <row r="421" spans="5:5" x14ac:dyDescent="0.3">
      <c r="E421" s="37"/>
    </row>
    <row r="422" spans="5:5" x14ac:dyDescent="0.3">
      <c r="E422" s="37"/>
    </row>
    <row r="423" spans="5:5" x14ac:dyDescent="0.3">
      <c r="E423" s="37"/>
    </row>
    <row r="424" spans="5:5" x14ac:dyDescent="0.3">
      <c r="E424" s="37"/>
    </row>
    <row r="425" spans="5:5" x14ac:dyDescent="0.3">
      <c r="E425" s="37"/>
    </row>
    <row r="426" spans="5:5" x14ac:dyDescent="0.3">
      <c r="E426" s="37"/>
    </row>
    <row r="427" spans="5:5" x14ac:dyDescent="0.3">
      <c r="E427" s="37"/>
    </row>
    <row r="428" spans="5:5" x14ac:dyDescent="0.3">
      <c r="E428" s="37"/>
    </row>
    <row r="429" spans="5:5" x14ac:dyDescent="0.3">
      <c r="E429" s="37"/>
    </row>
    <row r="430" spans="5:5" x14ac:dyDescent="0.3">
      <c r="E430" s="37"/>
    </row>
    <row r="431" spans="5:5" x14ac:dyDescent="0.3">
      <c r="E431" s="37"/>
    </row>
    <row r="432" spans="5:5" x14ac:dyDescent="0.3">
      <c r="E432" s="37"/>
    </row>
    <row r="433" spans="5:5" x14ac:dyDescent="0.3">
      <c r="E433" s="37"/>
    </row>
    <row r="434" spans="5:5" x14ac:dyDescent="0.3">
      <c r="E434" s="37"/>
    </row>
    <row r="435" spans="5:5" x14ac:dyDescent="0.3">
      <c r="E435" s="37"/>
    </row>
    <row r="436" spans="5:5" x14ac:dyDescent="0.3">
      <c r="E436" s="37"/>
    </row>
    <row r="437" spans="5:5" x14ac:dyDescent="0.3">
      <c r="E437" s="37"/>
    </row>
    <row r="438" spans="5:5" x14ac:dyDescent="0.3">
      <c r="E438" s="37"/>
    </row>
    <row r="439" spans="5:5" x14ac:dyDescent="0.3">
      <c r="E439" s="37"/>
    </row>
    <row r="440" spans="5:5" x14ac:dyDescent="0.3">
      <c r="E440" s="37"/>
    </row>
    <row r="441" spans="5:5" x14ac:dyDescent="0.3">
      <c r="E441" s="37"/>
    </row>
    <row r="442" spans="5:5" x14ac:dyDescent="0.3">
      <c r="E442" s="37"/>
    </row>
    <row r="443" spans="5:5" x14ac:dyDescent="0.3">
      <c r="E443" s="37"/>
    </row>
    <row r="444" spans="5:5" x14ac:dyDescent="0.3">
      <c r="E444" s="37"/>
    </row>
    <row r="445" spans="5:5" x14ac:dyDescent="0.3">
      <c r="E445" s="37"/>
    </row>
    <row r="446" spans="5:5" x14ac:dyDescent="0.3">
      <c r="E446" s="37"/>
    </row>
    <row r="447" spans="5:5" x14ac:dyDescent="0.3">
      <c r="E447" s="37"/>
    </row>
    <row r="448" spans="5:5" x14ac:dyDescent="0.3">
      <c r="E448" s="37"/>
    </row>
    <row r="449" spans="5:5" x14ac:dyDescent="0.3">
      <c r="E449" s="37"/>
    </row>
    <row r="450" spans="5:5" x14ac:dyDescent="0.3">
      <c r="E450" s="37"/>
    </row>
    <row r="451" spans="5:5" x14ac:dyDescent="0.3">
      <c r="E451" s="37"/>
    </row>
    <row r="452" spans="5:5" x14ac:dyDescent="0.3">
      <c r="E452" s="37"/>
    </row>
    <row r="453" spans="5:5" x14ac:dyDescent="0.3">
      <c r="E453" s="37"/>
    </row>
    <row r="454" spans="5:5" x14ac:dyDescent="0.3">
      <c r="E454" s="37"/>
    </row>
    <row r="455" spans="5:5" x14ac:dyDescent="0.3">
      <c r="E455" s="37"/>
    </row>
    <row r="456" spans="5:5" x14ac:dyDescent="0.3">
      <c r="E456" s="37"/>
    </row>
    <row r="457" spans="5:5" x14ac:dyDescent="0.3">
      <c r="E457" s="37"/>
    </row>
    <row r="458" spans="5:5" x14ac:dyDescent="0.3">
      <c r="E458" s="37"/>
    </row>
    <row r="459" spans="5:5" x14ac:dyDescent="0.3">
      <c r="E459" s="37"/>
    </row>
    <row r="460" spans="5:5" x14ac:dyDescent="0.3">
      <c r="E460" s="37"/>
    </row>
    <row r="461" spans="5:5" x14ac:dyDescent="0.3">
      <c r="E461" s="37"/>
    </row>
    <row r="462" spans="5:5" x14ac:dyDescent="0.3">
      <c r="E462" s="37"/>
    </row>
    <row r="463" spans="5:5" x14ac:dyDescent="0.3">
      <c r="E463" s="37"/>
    </row>
    <row r="464" spans="5:5" x14ac:dyDescent="0.3">
      <c r="E464" s="37"/>
    </row>
    <row r="465" spans="5:5" x14ac:dyDescent="0.3">
      <c r="E465" s="37"/>
    </row>
    <row r="466" spans="5:5" x14ac:dyDescent="0.3">
      <c r="E466" s="37"/>
    </row>
    <row r="467" spans="5:5" x14ac:dyDescent="0.3">
      <c r="E467" s="37"/>
    </row>
    <row r="468" spans="5:5" x14ac:dyDescent="0.3">
      <c r="E468" s="37"/>
    </row>
    <row r="469" spans="5:5" x14ac:dyDescent="0.3">
      <c r="E469" s="37"/>
    </row>
    <row r="470" spans="5:5" x14ac:dyDescent="0.3">
      <c r="E470" s="37"/>
    </row>
    <row r="471" spans="5:5" x14ac:dyDescent="0.3">
      <c r="E471" s="37"/>
    </row>
    <row r="472" spans="5:5" x14ac:dyDescent="0.3">
      <c r="E472" s="37"/>
    </row>
    <row r="473" spans="5:5" x14ac:dyDescent="0.3">
      <c r="E473" s="37"/>
    </row>
    <row r="474" spans="5:5" x14ac:dyDescent="0.3">
      <c r="E474" s="37"/>
    </row>
    <row r="475" spans="5:5" x14ac:dyDescent="0.3">
      <c r="E475" s="37"/>
    </row>
    <row r="476" spans="5:5" x14ac:dyDescent="0.3">
      <c r="E476" s="37"/>
    </row>
    <row r="477" spans="5:5" x14ac:dyDescent="0.3">
      <c r="E477" s="37"/>
    </row>
    <row r="478" spans="5:5" x14ac:dyDescent="0.3">
      <c r="E478" s="37"/>
    </row>
    <row r="479" spans="5:5" x14ac:dyDescent="0.3">
      <c r="E479" s="37"/>
    </row>
    <row r="480" spans="5:5" x14ac:dyDescent="0.3">
      <c r="E480" s="37"/>
    </row>
    <row r="481" spans="5:5" x14ac:dyDescent="0.3">
      <c r="E481" s="37"/>
    </row>
    <row r="482" spans="5:5" x14ac:dyDescent="0.3">
      <c r="E482" s="37"/>
    </row>
    <row r="483" spans="5:5" x14ac:dyDescent="0.3">
      <c r="E483" s="37"/>
    </row>
    <row r="484" spans="5:5" x14ac:dyDescent="0.3">
      <c r="E484" s="37"/>
    </row>
    <row r="485" spans="5:5" x14ac:dyDescent="0.3">
      <c r="E485" s="37"/>
    </row>
    <row r="486" spans="5:5" x14ac:dyDescent="0.3">
      <c r="E486" s="37"/>
    </row>
    <row r="487" spans="5:5" x14ac:dyDescent="0.3">
      <c r="E487" s="37"/>
    </row>
    <row r="488" spans="5:5" x14ac:dyDescent="0.3">
      <c r="E488" s="37"/>
    </row>
    <row r="489" spans="5:5" x14ac:dyDescent="0.3">
      <c r="E489" s="37"/>
    </row>
    <row r="490" spans="5:5" x14ac:dyDescent="0.3">
      <c r="E490" s="37"/>
    </row>
    <row r="491" spans="5:5" x14ac:dyDescent="0.3">
      <c r="E491" s="37"/>
    </row>
    <row r="492" spans="5:5" x14ac:dyDescent="0.3">
      <c r="E492" s="37"/>
    </row>
    <row r="493" spans="5:5" x14ac:dyDescent="0.3">
      <c r="E493" s="37"/>
    </row>
    <row r="494" spans="5:5" x14ac:dyDescent="0.3">
      <c r="E494" s="37"/>
    </row>
    <row r="495" spans="5:5" x14ac:dyDescent="0.3">
      <c r="E495" s="37"/>
    </row>
    <row r="496" spans="5:5" x14ac:dyDescent="0.3">
      <c r="E496" s="37"/>
    </row>
    <row r="497" spans="5:5" x14ac:dyDescent="0.3">
      <c r="E497" s="37"/>
    </row>
    <row r="498" spans="5:5" x14ac:dyDescent="0.3">
      <c r="E498" s="37"/>
    </row>
    <row r="499" spans="5:5" x14ac:dyDescent="0.3">
      <c r="E499" s="37"/>
    </row>
    <row r="500" spans="5:5" x14ac:dyDescent="0.3">
      <c r="E500" s="37"/>
    </row>
    <row r="501" spans="5:5" x14ac:dyDescent="0.3">
      <c r="E501" s="37"/>
    </row>
    <row r="502" spans="5:5" x14ac:dyDescent="0.3">
      <c r="E502" s="37"/>
    </row>
    <row r="503" spans="5:5" x14ac:dyDescent="0.3">
      <c r="E503" s="37"/>
    </row>
    <row r="504" spans="5:5" x14ac:dyDescent="0.3">
      <c r="E504" s="37"/>
    </row>
    <row r="505" spans="5:5" x14ac:dyDescent="0.3">
      <c r="E505" s="37"/>
    </row>
    <row r="506" spans="5:5" x14ac:dyDescent="0.3">
      <c r="E506" s="37"/>
    </row>
    <row r="507" spans="5:5" x14ac:dyDescent="0.3">
      <c r="E507" s="37"/>
    </row>
    <row r="508" spans="5:5" x14ac:dyDescent="0.3">
      <c r="E508" s="37"/>
    </row>
    <row r="509" spans="5:5" x14ac:dyDescent="0.3">
      <c r="E509" s="37"/>
    </row>
    <row r="510" spans="5:5" x14ac:dyDescent="0.3">
      <c r="E510" s="37"/>
    </row>
    <row r="511" spans="5:5" x14ac:dyDescent="0.3">
      <c r="E511" s="37"/>
    </row>
    <row r="512" spans="5:5" x14ac:dyDescent="0.3">
      <c r="E512" s="37"/>
    </row>
    <row r="513" spans="5:5" x14ac:dyDescent="0.3">
      <c r="E513" s="37"/>
    </row>
    <row r="514" spans="5:5" x14ac:dyDescent="0.3">
      <c r="E514" s="37"/>
    </row>
    <row r="515" spans="5:5" x14ac:dyDescent="0.3">
      <c r="E515" s="37"/>
    </row>
    <row r="516" spans="5:5" x14ac:dyDescent="0.3">
      <c r="E516" s="37"/>
    </row>
    <row r="517" spans="5:5" x14ac:dyDescent="0.3">
      <c r="E517" s="37"/>
    </row>
    <row r="518" spans="5:5" x14ac:dyDescent="0.3">
      <c r="E518" s="37"/>
    </row>
    <row r="519" spans="5:5" x14ac:dyDescent="0.3">
      <c r="E519" s="37"/>
    </row>
    <row r="520" spans="5:5" x14ac:dyDescent="0.3">
      <c r="E520" s="37"/>
    </row>
    <row r="521" spans="5:5" x14ac:dyDescent="0.3">
      <c r="E521" s="37"/>
    </row>
    <row r="522" spans="5:5" x14ac:dyDescent="0.3">
      <c r="E522" s="37"/>
    </row>
    <row r="523" spans="5:5" x14ac:dyDescent="0.3">
      <c r="E523" s="37"/>
    </row>
    <row r="524" spans="5:5" x14ac:dyDescent="0.3">
      <c r="E524" s="37"/>
    </row>
    <row r="525" spans="5:5" x14ac:dyDescent="0.3">
      <c r="E525" s="37"/>
    </row>
    <row r="526" spans="5:5" x14ac:dyDescent="0.3">
      <c r="E526" s="37"/>
    </row>
    <row r="527" spans="5:5" x14ac:dyDescent="0.3">
      <c r="E527" s="37"/>
    </row>
    <row r="528" spans="5:5" x14ac:dyDescent="0.3">
      <c r="E528" s="37"/>
    </row>
    <row r="529" spans="5:5" x14ac:dyDescent="0.3">
      <c r="E529" s="37"/>
    </row>
    <row r="530" spans="5:5" x14ac:dyDescent="0.3">
      <c r="E530" s="37"/>
    </row>
    <row r="531" spans="5:5" x14ac:dyDescent="0.3">
      <c r="E531" s="37"/>
    </row>
    <row r="532" spans="5:5" x14ac:dyDescent="0.3">
      <c r="E532" s="37"/>
    </row>
    <row r="533" spans="5:5" x14ac:dyDescent="0.3">
      <c r="E533" s="37"/>
    </row>
    <row r="534" spans="5:5" x14ac:dyDescent="0.3">
      <c r="E534" s="37"/>
    </row>
    <row r="535" spans="5:5" x14ac:dyDescent="0.3">
      <c r="E535" s="37"/>
    </row>
    <row r="536" spans="5:5" x14ac:dyDescent="0.3">
      <c r="E536" s="37"/>
    </row>
    <row r="537" spans="5:5" x14ac:dyDescent="0.3">
      <c r="E537" s="37"/>
    </row>
    <row r="538" spans="5:5" x14ac:dyDescent="0.3">
      <c r="E538" s="37"/>
    </row>
    <row r="539" spans="5:5" x14ac:dyDescent="0.3">
      <c r="E539" s="37"/>
    </row>
    <row r="540" spans="5:5" x14ac:dyDescent="0.3">
      <c r="E540" s="37"/>
    </row>
    <row r="541" spans="5:5" x14ac:dyDescent="0.3">
      <c r="E541" s="37"/>
    </row>
    <row r="542" spans="5:5" x14ac:dyDescent="0.3">
      <c r="E542" s="37"/>
    </row>
    <row r="543" spans="5:5" x14ac:dyDescent="0.3">
      <c r="E543" s="37"/>
    </row>
    <row r="544" spans="5:5" x14ac:dyDescent="0.3">
      <c r="E544" s="37"/>
    </row>
    <row r="545" spans="5:5" x14ac:dyDescent="0.3">
      <c r="E545" s="37"/>
    </row>
    <row r="546" spans="5:5" x14ac:dyDescent="0.3">
      <c r="E546" s="37"/>
    </row>
    <row r="547" spans="5:5" x14ac:dyDescent="0.3">
      <c r="E547" s="37"/>
    </row>
    <row r="548" spans="5:5" x14ac:dyDescent="0.3">
      <c r="E548" s="37"/>
    </row>
    <row r="549" spans="5:5" x14ac:dyDescent="0.3">
      <c r="E549" s="37"/>
    </row>
    <row r="550" spans="5:5" x14ac:dyDescent="0.3">
      <c r="E550" s="37"/>
    </row>
    <row r="551" spans="5:5" x14ac:dyDescent="0.3">
      <c r="E551" s="37"/>
    </row>
    <row r="552" spans="5:5" x14ac:dyDescent="0.3">
      <c r="E552" s="37"/>
    </row>
    <row r="553" spans="5:5" x14ac:dyDescent="0.3">
      <c r="E553" s="37"/>
    </row>
    <row r="554" spans="5:5" x14ac:dyDescent="0.3">
      <c r="E554" s="37"/>
    </row>
    <row r="555" spans="5:5" x14ac:dyDescent="0.3">
      <c r="E555" s="37"/>
    </row>
    <row r="556" spans="5:5" x14ac:dyDescent="0.3">
      <c r="E556" s="37"/>
    </row>
    <row r="557" spans="5:5" x14ac:dyDescent="0.3">
      <c r="E557" s="37"/>
    </row>
    <row r="558" spans="5:5" x14ac:dyDescent="0.3">
      <c r="E558" s="37"/>
    </row>
    <row r="559" spans="5:5" x14ac:dyDescent="0.3">
      <c r="E559" s="37"/>
    </row>
    <row r="560" spans="5:5" x14ac:dyDescent="0.3">
      <c r="E560" s="37"/>
    </row>
    <row r="561" spans="5:5" x14ac:dyDescent="0.3">
      <c r="E561" s="37"/>
    </row>
    <row r="562" spans="5:5" x14ac:dyDescent="0.3">
      <c r="E562" s="37"/>
    </row>
    <row r="563" spans="5:5" x14ac:dyDescent="0.3">
      <c r="E563" s="37"/>
    </row>
    <row r="564" spans="5:5" x14ac:dyDescent="0.3">
      <c r="E564" s="37"/>
    </row>
    <row r="565" spans="5:5" x14ac:dyDescent="0.3">
      <c r="E565" s="37"/>
    </row>
    <row r="566" spans="5:5" x14ac:dyDescent="0.3">
      <c r="E566" s="37"/>
    </row>
    <row r="567" spans="5:5" x14ac:dyDescent="0.3">
      <c r="E567" s="37"/>
    </row>
    <row r="568" spans="5:5" x14ac:dyDescent="0.3">
      <c r="E568" s="37"/>
    </row>
    <row r="569" spans="5:5" x14ac:dyDescent="0.3">
      <c r="E569" s="37"/>
    </row>
    <row r="570" spans="5:5" x14ac:dyDescent="0.3">
      <c r="E570" s="37"/>
    </row>
    <row r="571" spans="5:5" x14ac:dyDescent="0.3">
      <c r="E571" s="37"/>
    </row>
    <row r="572" spans="5:5" x14ac:dyDescent="0.3">
      <c r="E572" s="37"/>
    </row>
    <row r="573" spans="5:5" x14ac:dyDescent="0.3">
      <c r="E573" s="37"/>
    </row>
    <row r="574" spans="5:5" x14ac:dyDescent="0.3">
      <c r="E574" s="37"/>
    </row>
    <row r="575" spans="5:5" x14ac:dyDescent="0.3">
      <c r="E575" s="37"/>
    </row>
    <row r="576" spans="5:5" x14ac:dyDescent="0.3">
      <c r="E576" s="37"/>
    </row>
    <row r="577" spans="5:5" x14ac:dyDescent="0.3">
      <c r="E577" s="37"/>
    </row>
    <row r="578" spans="5:5" x14ac:dyDescent="0.3">
      <c r="E578" s="37"/>
    </row>
    <row r="579" spans="5:5" x14ac:dyDescent="0.3">
      <c r="E579" s="37"/>
    </row>
    <row r="580" spans="5:5" x14ac:dyDescent="0.3">
      <c r="E580" s="37"/>
    </row>
    <row r="581" spans="5:5" x14ac:dyDescent="0.3">
      <c r="E581" s="37"/>
    </row>
    <row r="582" spans="5:5" x14ac:dyDescent="0.3">
      <c r="E582" s="37"/>
    </row>
    <row r="583" spans="5:5" x14ac:dyDescent="0.3">
      <c r="E583" s="37"/>
    </row>
    <row r="584" spans="5:5" x14ac:dyDescent="0.3">
      <c r="E584" s="37"/>
    </row>
    <row r="585" spans="5:5" x14ac:dyDescent="0.3">
      <c r="E585" s="37"/>
    </row>
    <row r="586" spans="5:5" x14ac:dyDescent="0.3">
      <c r="E586" s="37"/>
    </row>
    <row r="587" spans="5:5" x14ac:dyDescent="0.3">
      <c r="E587" s="37"/>
    </row>
    <row r="588" spans="5:5" x14ac:dyDescent="0.3">
      <c r="E588" s="37"/>
    </row>
    <row r="589" spans="5:5" x14ac:dyDescent="0.3">
      <c r="E589" s="37"/>
    </row>
    <row r="590" spans="5:5" x14ac:dyDescent="0.3">
      <c r="E590" s="37"/>
    </row>
    <row r="591" spans="5:5" x14ac:dyDescent="0.3">
      <c r="E591" s="37"/>
    </row>
    <row r="592" spans="5:5" x14ac:dyDescent="0.3">
      <c r="E592" s="37"/>
    </row>
    <row r="593" spans="5:5" x14ac:dyDescent="0.3">
      <c r="E593" s="37"/>
    </row>
    <row r="594" spans="5:5" x14ac:dyDescent="0.3">
      <c r="E594" s="37"/>
    </row>
    <row r="595" spans="5:5" x14ac:dyDescent="0.3">
      <c r="E595" s="37"/>
    </row>
    <row r="596" spans="5:5" x14ac:dyDescent="0.3">
      <c r="E596" s="37"/>
    </row>
    <row r="597" spans="5:5" x14ac:dyDescent="0.3">
      <c r="E597" s="37"/>
    </row>
    <row r="598" spans="5:5" x14ac:dyDescent="0.3">
      <c r="E598" s="37"/>
    </row>
    <row r="599" spans="5:5" x14ac:dyDescent="0.3">
      <c r="E599" s="37"/>
    </row>
    <row r="600" spans="5:5" x14ac:dyDescent="0.3">
      <c r="E600" s="37"/>
    </row>
    <row r="601" spans="5:5" x14ac:dyDescent="0.3">
      <c r="E601" s="37"/>
    </row>
    <row r="602" spans="5:5" x14ac:dyDescent="0.3">
      <c r="E602" s="37"/>
    </row>
    <row r="603" spans="5:5" x14ac:dyDescent="0.3">
      <c r="E603" s="37"/>
    </row>
    <row r="604" spans="5:5" x14ac:dyDescent="0.3">
      <c r="E604" s="37"/>
    </row>
    <row r="605" spans="5:5" x14ac:dyDescent="0.3">
      <c r="E605" s="37"/>
    </row>
    <row r="606" spans="5:5" x14ac:dyDescent="0.3">
      <c r="E606" s="37"/>
    </row>
    <row r="607" spans="5:5" x14ac:dyDescent="0.3">
      <c r="E607" s="37"/>
    </row>
    <row r="608" spans="5:5" x14ac:dyDescent="0.3">
      <c r="E608" s="37"/>
    </row>
    <row r="609" spans="5:5" x14ac:dyDescent="0.3">
      <c r="E609" s="37"/>
    </row>
    <row r="610" spans="5:5" x14ac:dyDescent="0.3">
      <c r="E610" s="37"/>
    </row>
    <row r="611" spans="5:5" x14ac:dyDescent="0.3">
      <c r="E611" s="37"/>
    </row>
    <row r="612" spans="5:5" x14ac:dyDescent="0.3">
      <c r="E612" s="37"/>
    </row>
    <row r="613" spans="5:5" x14ac:dyDescent="0.3">
      <c r="E613" s="37"/>
    </row>
    <row r="614" spans="5:5" x14ac:dyDescent="0.3">
      <c r="E614" s="37"/>
    </row>
    <row r="615" spans="5:5" x14ac:dyDescent="0.3">
      <c r="E615" s="37"/>
    </row>
    <row r="616" spans="5:5" x14ac:dyDescent="0.3">
      <c r="E616" s="37"/>
    </row>
    <row r="617" spans="5:5" x14ac:dyDescent="0.3">
      <c r="E617" s="37"/>
    </row>
    <row r="618" spans="5:5" x14ac:dyDescent="0.3">
      <c r="E618" s="37"/>
    </row>
    <row r="619" spans="5:5" x14ac:dyDescent="0.3">
      <c r="E619" s="37"/>
    </row>
    <row r="620" spans="5:5" x14ac:dyDescent="0.3">
      <c r="E620" s="37"/>
    </row>
    <row r="621" spans="5:5" x14ac:dyDescent="0.3">
      <c r="E621" s="37"/>
    </row>
    <row r="622" spans="5:5" x14ac:dyDescent="0.3">
      <c r="E622" s="37"/>
    </row>
    <row r="623" spans="5:5" x14ac:dyDescent="0.3">
      <c r="E623" s="37"/>
    </row>
    <row r="624" spans="5:5" x14ac:dyDescent="0.3">
      <c r="E624" s="37"/>
    </row>
    <row r="625" spans="5:5" x14ac:dyDescent="0.3">
      <c r="E625" s="37"/>
    </row>
    <row r="626" spans="5:5" x14ac:dyDescent="0.3">
      <c r="E626" s="37"/>
    </row>
    <row r="627" spans="5:5" x14ac:dyDescent="0.3">
      <c r="E627" s="37"/>
    </row>
    <row r="628" spans="5:5" x14ac:dyDescent="0.3">
      <c r="E628" s="37"/>
    </row>
    <row r="629" spans="5:5" x14ac:dyDescent="0.3">
      <c r="E629" s="37"/>
    </row>
    <row r="630" spans="5:5" x14ac:dyDescent="0.3">
      <c r="E630" s="37"/>
    </row>
    <row r="631" spans="5:5" x14ac:dyDescent="0.3">
      <c r="E631" s="37"/>
    </row>
    <row r="632" spans="5:5" x14ac:dyDescent="0.3">
      <c r="E632" s="37"/>
    </row>
    <row r="633" spans="5:5" x14ac:dyDescent="0.3">
      <c r="E633" s="37"/>
    </row>
    <row r="634" spans="5:5" x14ac:dyDescent="0.3">
      <c r="E634" s="37"/>
    </row>
    <row r="635" spans="5:5" x14ac:dyDescent="0.3">
      <c r="E635" s="37"/>
    </row>
    <row r="636" spans="5:5" x14ac:dyDescent="0.3">
      <c r="E636" s="37"/>
    </row>
    <row r="637" spans="5:5" x14ac:dyDescent="0.3">
      <c r="E637" s="37"/>
    </row>
    <row r="638" spans="5:5" x14ac:dyDescent="0.3">
      <c r="E638" s="37"/>
    </row>
    <row r="639" spans="5:5" x14ac:dyDescent="0.3">
      <c r="E639" s="37"/>
    </row>
    <row r="640" spans="5:5" x14ac:dyDescent="0.3">
      <c r="E640" s="37"/>
    </row>
    <row r="641" spans="5:5" x14ac:dyDescent="0.3">
      <c r="E641" s="37"/>
    </row>
    <row r="642" spans="5:5" x14ac:dyDescent="0.3">
      <c r="E642" s="37"/>
    </row>
    <row r="643" spans="5:5" x14ac:dyDescent="0.3">
      <c r="E643" s="37"/>
    </row>
    <row r="644" spans="5:5" x14ac:dyDescent="0.3">
      <c r="E644" s="37"/>
    </row>
    <row r="645" spans="5:5" x14ac:dyDescent="0.3">
      <c r="E645" s="37"/>
    </row>
    <row r="646" spans="5:5" x14ac:dyDescent="0.3">
      <c r="E646" s="37"/>
    </row>
    <row r="647" spans="5:5" x14ac:dyDescent="0.3">
      <c r="E647" s="37"/>
    </row>
    <row r="648" spans="5:5" x14ac:dyDescent="0.3">
      <c r="E648" s="37"/>
    </row>
    <row r="649" spans="5:5" x14ac:dyDescent="0.3">
      <c r="E649" s="37"/>
    </row>
    <row r="650" spans="5:5" x14ac:dyDescent="0.3">
      <c r="E650" s="37"/>
    </row>
    <row r="651" spans="5:5" x14ac:dyDescent="0.3">
      <c r="E651" s="37"/>
    </row>
    <row r="652" spans="5:5" x14ac:dyDescent="0.3">
      <c r="E652" s="37"/>
    </row>
    <row r="653" spans="5:5" x14ac:dyDescent="0.3">
      <c r="E653" s="37"/>
    </row>
    <row r="654" spans="5:5" x14ac:dyDescent="0.3">
      <c r="E654" s="37"/>
    </row>
    <row r="655" spans="5:5" x14ac:dyDescent="0.3">
      <c r="E655" s="37"/>
    </row>
    <row r="656" spans="5:5" x14ac:dyDescent="0.3">
      <c r="E656" s="37"/>
    </row>
    <row r="657" spans="5:5" x14ac:dyDescent="0.3">
      <c r="E657" s="37"/>
    </row>
    <row r="658" spans="5:5" x14ac:dyDescent="0.3">
      <c r="E658" s="37"/>
    </row>
    <row r="659" spans="5:5" x14ac:dyDescent="0.3">
      <c r="E659" s="37"/>
    </row>
    <row r="660" spans="5:5" x14ac:dyDescent="0.3">
      <c r="E660" s="37"/>
    </row>
    <row r="661" spans="5:5" x14ac:dyDescent="0.3">
      <c r="E661" s="37"/>
    </row>
    <row r="662" spans="5:5" x14ac:dyDescent="0.3">
      <c r="E662" s="37"/>
    </row>
    <row r="663" spans="5:5" x14ac:dyDescent="0.3">
      <c r="E663" s="37"/>
    </row>
    <row r="664" spans="5:5" x14ac:dyDescent="0.3">
      <c r="E664" s="37"/>
    </row>
    <row r="665" spans="5:5" x14ac:dyDescent="0.3">
      <c r="E665" s="37"/>
    </row>
    <row r="666" spans="5:5" x14ac:dyDescent="0.3">
      <c r="E666" s="37"/>
    </row>
    <row r="667" spans="5:5" x14ac:dyDescent="0.3">
      <c r="E667" s="37"/>
    </row>
    <row r="668" spans="5:5" x14ac:dyDescent="0.3">
      <c r="E668" s="37"/>
    </row>
    <row r="669" spans="5:5" x14ac:dyDescent="0.3">
      <c r="E669" s="37"/>
    </row>
    <row r="670" spans="5:5" x14ac:dyDescent="0.3">
      <c r="E670" s="37"/>
    </row>
    <row r="671" spans="5:5" x14ac:dyDescent="0.3">
      <c r="E671" s="37"/>
    </row>
    <row r="672" spans="5:5" x14ac:dyDescent="0.3">
      <c r="E672" s="37"/>
    </row>
    <row r="673" spans="5:5" x14ac:dyDescent="0.3">
      <c r="E673" s="37"/>
    </row>
    <row r="674" spans="5:5" x14ac:dyDescent="0.3">
      <c r="E674" s="37"/>
    </row>
    <row r="675" spans="5:5" x14ac:dyDescent="0.3">
      <c r="E675" s="37"/>
    </row>
    <row r="676" spans="5:5" x14ac:dyDescent="0.3">
      <c r="E676" s="37"/>
    </row>
    <row r="677" spans="5:5" x14ac:dyDescent="0.3">
      <c r="E677" s="37"/>
    </row>
    <row r="678" spans="5:5" x14ac:dyDescent="0.3">
      <c r="E678" s="37"/>
    </row>
    <row r="679" spans="5:5" x14ac:dyDescent="0.3">
      <c r="E679" s="37"/>
    </row>
    <row r="680" spans="5:5" x14ac:dyDescent="0.3">
      <c r="E680" s="37"/>
    </row>
    <row r="681" spans="5:5" x14ac:dyDescent="0.3">
      <c r="E681" s="37"/>
    </row>
    <row r="682" spans="5:5" x14ac:dyDescent="0.3">
      <c r="E682" s="37"/>
    </row>
    <row r="683" spans="5:5" x14ac:dyDescent="0.3">
      <c r="E683" s="37"/>
    </row>
    <row r="684" spans="5:5" x14ac:dyDescent="0.3">
      <c r="E684" s="37"/>
    </row>
    <row r="685" spans="5:5" x14ac:dyDescent="0.3">
      <c r="E685" s="37"/>
    </row>
    <row r="686" spans="5:5" x14ac:dyDescent="0.3">
      <c r="E686" s="37"/>
    </row>
    <row r="687" spans="5:5" x14ac:dyDescent="0.3">
      <c r="E687" s="37"/>
    </row>
    <row r="688" spans="5:5" x14ac:dyDescent="0.3">
      <c r="E688" s="37"/>
    </row>
    <row r="689" spans="5:5" x14ac:dyDescent="0.3">
      <c r="E689" s="37"/>
    </row>
    <row r="690" spans="5:5" x14ac:dyDescent="0.3">
      <c r="E690" s="37"/>
    </row>
    <row r="691" spans="5:5" x14ac:dyDescent="0.3">
      <c r="E691" s="37"/>
    </row>
    <row r="692" spans="5:5" x14ac:dyDescent="0.3">
      <c r="E692" s="37"/>
    </row>
    <row r="693" spans="5:5" x14ac:dyDescent="0.3">
      <c r="E693" s="37"/>
    </row>
    <row r="694" spans="5:5" x14ac:dyDescent="0.3">
      <c r="E694" s="37"/>
    </row>
    <row r="695" spans="5:5" x14ac:dyDescent="0.3">
      <c r="E695" s="37"/>
    </row>
    <row r="696" spans="5:5" x14ac:dyDescent="0.3">
      <c r="E696" s="37"/>
    </row>
    <row r="697" spans="5:5" x14ac:dyDescent="0.3">
      <c r="E697" s="37"/>
    </row>
    <row r="698" spans="5:5" x14ac:dyDescent="0.3">
      <c r="E698" s="37"/>
    </row>
    <row r="699" spans="5:5" x14ac:dyDescent="0.3">
      <c r="E699" s="37"/>
    </row>
    <row r="700" spans="5:5" x14ac:dyDescent="0.3">
      <c r="E700" s="37"/>
    </row>
    <row r="701" spans="5:5" x14ac:dyDescent="0.3">
      <c r="E701" s="37"/>
    </row>
    <row r="702" spans="5:5" x14ac:dyDescent="0.3">
      <c r="E702" s="37"/>
    </row>
    <row r="703" spans="5:5" x14ac:dyDescent="0.3">
      <c r="E703" s="37"/>
    </row>
    <row r="704" spans="5:5" x14ac:dyDescent="0.3">
      <c r="E704" s="37"/>
    </row>
    <row r="705" spans="5:5" x14ac:dyDescent="0.3">
      <c r="E705" s="37"/>
    </row>
    <row r="706" spans="5:5" x14ac:dyDescent="0.3">
      <c r="E706" s="37"/>
    </row>
    <row r="707" spans="5:5" x14ac:dyDescent="0.3">
      <c r="E707" s="37"/>
    </row>
    <row r="708" spans="5:5" x14ac:dyDescent="0.3">
      <c r="E708" s="37"/>
    </row>
    <row r="709" spans="5:5" x14ac:dyDescent="0.3">
      <c r="E709" s="37"/>
    </row>
    <row r="710" spans="5:5" x14ac:dyDescent="0.3">
      <c r="E710" s="37"/>
    </row>
    <row r="711" spans="5:5" x14ac:dyDescent="0.3">
      <c r="E711" s="37"/>
    </row>
    <row r="712" spans="5:5" x14ac:dyDescent="0.3">
      <c r="E712" s="37"/>
    </row>
    <row r="713" spans="5:5" x14ac:dyDescent="0.3">
      <c r="E713" s="37"/>
    </row>
    <row r="714" spans="5:5" x14ac:dyDescent="0.3">
      <c r="E714" s="37"/>
    </row>
    <row r="715" spans="5:5" x14ac:dyDescent="0.3">
      <c r="E715" s="37"/>
    </row>
    <row r="716" spans="5:5" x14ac:dyDescent="0.3">
      <c r="E716" s="37"/>
    </row>
    <row r="717" spans="5:5" x14ac:dyDescent="0.3">
      <c r="E717" s="37"/>
    </row>
    <row r="718" spans="5:5" x14ac:dyDescent="0.3">
      <c r="E718" s="37"/>
    </row>
    <row r="719" spans="5:5" x14ac:dyDescent="0.3">
      <c r="E719" s="37"/>
    </row>
    <row r="720" spans="5:5" x14ac:dyDescent="0.3">
      <c r="E720" s="37"/>
    </row>
    <row r="721" spans="5:5" x14ac:dyDescent="0.3">
      <c r="E721" s="37"/>
    </row>
    <row r="722" spans="5:5" x14ac:dyDescent="0.3">
      <c r="E722" s="37"/>
    </row>
    <row r="723" spans="5:5" x14ac:dyDescent="0.3">
      <c r="E723" s="37"/>
    </row>
    <row r="724" spans="5:5" x14ac:dyDescent="0.3">
      <c r="E724" s="37"/>
    </row>
    <row r="725" spans="5:5" x14ac:dyDescent="0.3">
      <c r="E725" s="37"/>
    </row>
    <row r="726" spans="5:5" x14ac:dyDescent="0.3">
      <c r="E726" s="37"/>
    </row>
    <row r="727" spans="5:5" x14ac:dyDescent="0.3">
      <c r="E727" s="37"/>
    </row>
    <row r="728" spans="5:5" x14ac:dyDescent="0.3">
      <c r="E728" s="37"/>
    </row>
    <row r="729" spans="5:5" x14ac:dyDescent="0.3">
      <c r="E729" s="37"/>
    </row>
    <row r="730" spans="5:5" x14ac:dyDescent="0.3">
      <c r="E730" s="37"/>
    </row>
    <row r="731" spans="5:5" x14ac:dyDescent="0.3">
      <c r="E731" s="37"/>
    </row>
    <row r="732" spans="5:5" x14ac:dyDescent="0.3">
      <c r="E732" s="37"/>
    </row>
    <row r="733" spans="5:5" x14ac:dyDescent="0.3">
      <c r="E733" s="37"/>
    </row>
    <row r="734" spans="5:5" x14ac:dyDescent="0.3">
      <c r="E734" s="37"/>
    </row>
    <row r="735" spans="5:5" x14ac:dyDescent="0.3">
      <c r="E735" s="37"/>
    </row>
    <row r="736" spans="5:5" x14ac:dyDescent="0.3">
      <c r="E736" s="37"/>
    </row>
    <row r="737" spans="5:5" x14ac:dyDescent="0.3">
      <c r="E737" s="37"/>
    </row>
    <row r="738" spans="5:5" x14ac:dyDescent="0.3">
      <c r="E738" s="37"/>
    </row>
    <row r="739" spans="5:5" x14ac:dyDescent="0.3">
      <c r="E739" s="37"/>
    </row>
    <row r="740" spans="5:5" x14ac:dyDescent="0.3">
      <c r="E740" s="37"/>
    </row>
    <row r="741" spans="5:5" x14ac:dyDescent="0.3">
      <c r="E741" s="37"/>
    </row>
    <row r="742" spans="5:5" x14ac:dyDescent="0.3">
      <c r="E742" s="37"/>
    </row>
    <row r="743" spans="5:5" x14ac:dyDescent="0.3">
      <c r="E743" s="37"/>
    </row>
    <row r="744" spans="5:5" x14ac:dyDescent="0.3">
      <c r="E744" s="37"/>
    </row>
    <row r="745" spans="5:5" x14ac:dyDescent="0.3">
      <c r="E745" s="37"/>
    </row>
    <row r="746" spans="5:5" x14ac:dyDescent="0.3">
      <c r="E746" s="37"/>
    </row>
    <row r="747" spans="5:5" x14ac:dyDescent="0.3">
      <c r="E747" s="37"/>
    </row>
    <row r="748" spans="5:5" x14ac:dyDescent="0.3">
      <c r="E748" s="37"/>
    </row>
    <row r="749" spans="5:5" x14ac:dyDescent="0.3">
      <c r="E749" s="37"/>
    </row>
    <row r="750" spans="5:5" x14ac:dyDescent="0.3">
      <c r="E750" s="37"/>
    </row>
    <row r="751" spans="5:5" x14ac:dyDescent="0.3">
      <c r="E751" s="37"/>
    </row>
    <row r="752" spans="5:5" x14ac:dyDescent="0.3">
      <c r="E752" s="37"/>
    </row>
    <row r="753" spans="5:5" x14ac:dyDescent="0.3">
      <c r="E753" s="37"/>
    </row>
    <row r="754" spans="5:5" x14ac:dyDescent="0.3">
      <c r="E754" s="37"/>
    </row>
    <row r="755" spans="5:5" x14ac:dyDescent="0.3">
      <c r="E755" s="37"/>
    </row>
    <row r="756" spans="5:5" x14ac:dyDescent="0.3">
      <c r="E756" s="37"/>
    </row>
    <row r="757" spans="5:5" x14ac:dyDescent="0.3">
      <c r="E757" s="37"/>
    </row>
    <row r="758" spans="5:5" x14ac:dyDescent="0.3">
      <c r="E758" s="37"/>
    </row>
    <row r="759" spans="5:5" x14ac:dyDescent="0.3">
      <c r="E759" s="37"/>
    </row>
    <row r="760" spans="5:5" x14ac:dyDescent="0.3">
      <c r="E760" s="37"/>
    </row>
    <row r="761" spans="5:5" x14ac:dyDescent="0.3">
      <c r="E761" s="37"/>
    </row>
    <row r="762" spans="5:5" x14ac:dyDescent="0.3">
      <c r="E762" s="37"/>
    </row>
    <row r="763" spans="5:5" x14ac:dyDescent="0.3">
      <c r="E763" s="37"/>
    </row>
    <row r="764" spans="5:5" x14ac:dyDescent="0.3">
      <c r="E764" s="37"/>
    </row>
    <row r="765" spans="5:5" x14ac:dyDescent="0.3">
      <c r="E765" s="37"/>
    </row>
    <row r="766" spans="5:5" x14ac:dyDescent="0.3">
      <c r="E766" s="37"/>
    </row>
    <row r="767" spans="5:5" x14ac:dyDescent="0.3">
      <c r="E767" s="37"/>
    </row>
    <row r="768" spans="5:5" x14ac:dyDescent="0.3">
      <c r="E768" s="37"/>
    </row>
    <row r="769" spans="5:5" x14ac:dyDescent="0.3">
      <c r="E769" s="37"/>
    </row>
    <row r="770" spans="5:5" x14ac:dyDescent="0.3">
      <c r="E770" s="37"/>
    </row>
    <row r="771" spans="5:5" x14ac:dyDescent="0.3">
      <c r="E771" s="37"/>
    </row>
    <row r="772" spans="5:5" x14ac:dyDescent="0.3">
      <c r="E772" s="37"/>
    </row>
    <row r="773" spans="5:5" x14ac:dyDescent="0.3">
      <c r="E773" s="37"/>
    </row>
    <row r="774" spans="5:5" x14ac:dyDescent="0.3">
      <c r="E774" s="37"/>
    </row>
    <row r="775" spans="5:5" x14ac:dyDescent="0.3">
      <c r="E775" s="37"/>
    </row>
    <row r="776" spans="5:5" x14ac:dyDescent="0.3">
      <c r="E776" s="37"/>
    </row>
    <row r="777" spans="5:5" x14ac:dyDescent="0.3">
      <c r="E777" s="37"/>
    </row>
    <row r="778" spans="5:5" x14ac:dyDescent="0.3">
      <c r="E778" s="37"/>
    </row>
    <row r="779" spans="5:5" x14ac:dyDescent="0.3">
      <c r="E779" s="37"/>
    </row>
    <row r="780" spans="5:5" x14ac:dyDescent="0.3">
      <c r="E780" s="37"/>
    </row>
    <row r="781" spans="5:5" x14ac:dyDescent="0.3">
      <c r="E781" s="37"/>
    </row>
    <row r="782" spans="5:5" x14ac:dyDescent="0.3">
      <c r="E782" s="37"/>
    </row>
    <row r="783" spans="5:5" x14ac:dyDescent="0.3">
      <c r="E783" s="37"/>
    </row>
    <row r="784" spans="5:5" x14ac:dyDescent="0.3">
      <c r="E784" s="37"/>
    </row>
    <row r="785" spans="5:5" x14ac:dyDescent="0.3">
      <c r="E785" s="37"/>
    </row>
    <row r="786" spans="5:5" x14ac:dyDescent="0.3">
      <c r="E786" s="37"/>
    </row>
    <row r="787" spans="5:5" x14ac:dyDescent="0.3">
      <c r="E787" s="37"/>
    </row>
    <row r="788" spans="5:5" x14ac:dyDescent="0.3">
      <c r="E788" s="37"/>
    </row>
    <row r="789" spans="5:5" x14ac:dyDescent="0.3">
      <c r="E789" s="37"/>
    </row>
    <row r="790" spans="5:5" x14ac:dyDescent="0.3">
      <c r="E790" s="37"/>
    </row>
    <row r="791" spans="5:5" x14ac:dyDescent="0.3">
      <c r="E791" s="37"/>
    </row>
    <row r="792" spans="5:5" x14ac:dyDescent="0.3">
      <c r="E792" s="37"/>
    </row>
    <row r="793" spans="5:5" x14ac:dyDescent="0.3">
      <c r="E793" s="37"/>
    </row>
    <row r="794" spans="5:5" x14ac:dyDescent="0.3">
      <c r="E794" s="37"/>
    </row>
    <row r="795" spans="5:5" x14ac:dyDescent="0.3">
      <c r="E795" s="37"/>
    </row>
    <row r="796" spans="5:5" x14ac:dyDescent="0.3">
      <c r="E796" s="37"/>
    </row>
    <row r="797" spans="5:5" x14ac:dyDescent="0.3">
      <c r="E797" s="37"/>
    </row>
    <row r="798" spans="5:5" x14ac:dyDescent="0.3">
      <c r="E798" s="37"/>
    </row>
    <row r="799" spans="5:5" x14ac:dyDescent="0.3">
      <c r="E799" s="37"/>
    </row>
    <row r="800" spans="5:5" x14ac:dyDescent="0.3">
      <c r="E800" s="37"/>
    </row>
    <row r="801" spans="5:5" x14ac:dyDescent="0.3">
      <c r="E801" s="37"/>
    </row>
    <row r="802" spans="5:5" x14ac:dyDescent="0.3">
      <c r="E802" s="37"/>
    </row>
    <row r="803" spans="5:5" x14ac:dyDescent="0.3">
      <c r="E803" s="37"/>
    </row>
    <row r="804" spans="5:5" x14ac:dyDescent="0.3">
      <c r="E804" s="37"/>
    </row>
    <row r="805" spans="5:5" x14ac:dyDescent="0.3">
      <c r="E805" s="37"/>
    </row>
    <row r="806" spans="5:5" x14ac:dyDescent="0.3">
      <c r="E806" s="37"/>
    </row>
    <row r="807" spans="5:5" x14ac:dyDescent="0.3">
      <c r="E807" s="37"/>
    </row>
    <row r="808" spans="5:5" x14ac:dyDescent="0.3">
      <c r="E808" s="37"/>
    </row>
    <row r="809" spans="5:5" x14ac:dyDescent="0.3">
      <c r="E809" s="37"/>
    </row>
    <row r="810" spans="5:5" x14ac:dyDescent="0.3">
      <c r="E810" s="37"/>
    </row>
    <row r="811" spans="5:5" x14ac:dyDescent="0.3">
      <c r="E811" s="37"/>
    </row>
    <row r="812" spans="5:5" x14ac:dyDescent="0.3">
      <c r="E812" s="37"/>
    </row>
    <row r="813" spans="5:5" x14ac:dyDescent="0.3">
      <c r="E813" s="37"/>
    </row>
    <row r="814" spans="5:5" x14ac:dyDescent="0.3">
      <c r="E814" s="37"/>
    </row>
    <row r="815" spans="5:5" x14ac:dyDescent="0.3">
      <c r="E815" s="37"/>
    </row>
    <row r="816" spans="5:5" x14ac:dyDescent="0.3">
      <c r="E816" s="37"/>
    </row>
    <row r="817" spans="5:5" x14ac:dyDescent="0.3">
      <c r="E817" s="37"/>
    </row>
    <row r="818" spans="5:5" x14ac:dyDescent="0.3">
      <c r="E818" s="37"/>
    </row>
    <row r="819" spans="5:5" x14ac:dyDescent="0.3">
      <c r="E819" s="37"/>
    </row>
    <row r="820" spans="5:5" x14ac:dyDescent="0.3">
      <c r="E820" s="37"/>
    </row>
    <row r="821" spans="5:5" x14ac:dyDescent="0.3">
      <c r="E821" s="37"/>
    </row>
    <row r="822" spans="5:5" x14ac:dyDescent="0.3">
      <c r="E822" s="37"/>
    </row>
    <row r="823" spans="5:5" x14ac:dyDescent="0.3">
      <c r="E823" s="37"/>
    </row>
    <row r="824" spans="5:5" x14ac:dyDescent="0.3">
      <c r="E824" s="37"/>
    </row>
    <row r="825" spans="5:5" x14ac:dyDescent="0.3">
      <c r="E825" s="37"/>
    </row>
    <row r="826" spans="5:5" x14ac:dyDescent="0.3">
      <c r="E826" s="37"/>
    </row>
    <row r="827" spans="5:5" x14ac:dyDescent="0.3">
      <c r="E827" s="37"/>
    </row>
    <row r="828" spans="5:5" x14ac:dyDescent="0.3">
      <c r="E828" s="37"/>
    </row>
    <row r="829" spans="5:5" x14ac:dyDescent="0.3">
      <c r="E829" s="37"/>
    </row>
    <row r="830" spans="5:5" x14ac:dyDescent="0.3">
      <c r="E830" s="37"/>
    </row>
    <row r="831" spans="5:5" x14ac:dyDescent="0.3">
      <c r="E831" s="37"/>
    </row>
    <row r="832" spans="5:5" x14ac:dyDescent="0.3">
      <c r="E832" s="37"/>
    </row>
    <row r="833" spans="5:5" x14ac:dyDescent="0.3">
      <c r="E833" s="37"/>
    </row>
    <row r="834" spans="5:5" x14ac:dyDescent="0.3">
      <c r="E834" s="37"/>
    </row>
    <row r="835" spans="5:5" x14ac:dyDescent="0.3">
      <c r="E835" s="37"/>
    </row>
    <row r="836" spans="5:5" x14ac:dyDescent="0.3">
      <c r="E836" s="37"/>
    </row>
    <row r="837" spans="5:5" x14ac:dyDescent="0.3">
      <c r="E837" s="37"/>
    </row>
    <row r="838" spans="5:5" x14ac:dyDescent="0.3">
      <c r="E838" s="37"/>
    </row>
    <row r="839" spans="5:5" x14ac:dyDescent="0.3">
      <c r="E839" s="37"/>
    </row>
    <row r="840" spans="5:5" x14ac:dyDescent="0.3">
      <c r="E840" s="37"/>
    </row>
    <row r="841" spans="5:5" x14ac:dyDescent="0.3">
      <c r="E841" s="37"/>
    </row>
    <row r="842" spans="5:5" x14ac:dyDescent="0.3">
      <c r="E842" s="37"/>
    </row>
    <row r="843" spans="5:5" x14ac:dyDescent="0.3">
      <c r="E843" s="37"/>
    </row>
    <row r="844" spans="5:5" x14ac:dyDescent="0.3">
      <c r="E844" s="37"/>
    </row>
    <row r="845" spans="5:5" x14ac:dyDescent="0.3">
      <c r="E845" s="37"/>
    </row>
    <row r="846" spans="5:5" x14ac:dyDescent="0.3">
      <c r="E846" s="37"/>
    </row>
    <row r="847" spans="5:5" x14ac:dyDescent="0.3">
      <c r="E847" s="37"/>
    </row>
    <row r="848" spans="5:5" x14ac:dyDescent="0.3">
      <c r="E848" s="37"/>
    </row>
    <row r="849" spans="5:5" x14ac:dyDescent="0.3">
      <c r="E849" s="37"/>
    </row>
    <row r="850" spans="5:5" x14ac:dyDescent="0.3">
      <c r="E850" s="37"/>
    </row>
    <row r="851" spans="5:5" x14ac:dyDescent="0.3">
      <c r="E851" s="37"/>
    </row>
    <row r="852" spans="5:5" x14ac:dyDescent="0.3">
      <c r="E852" s="37"/>
    </row>
    <row r="853" spans="5:5" x14ac:dyDescent="0.3">
      <c r="E853" s="37"/>
    </row>
    <row r="854" spans="5:5" x14ac:dyDescent="0.3">
      <c r="E854" s="37"/>
    </row>
    <row r="855" spans="5:5" x14ac:dyDescent="0.3">
      <c r="E855" s="37"/>
    </row>
    <row r="856" spans="5:5" x14ac:dyDescent="0.3">
      <c r="E856" s="37"/>
    </row>
    <row r="857" spans="5:5" x14ac:dyDescent="0.3">
      <c r="E857" s="37"/>
    </row>
    <row r="858" spans="5:5" x14ac:dyDescent="0.3">
      <c r="E858" s="37"/>
    </row>
    <row r="859" spans="5:5" x14ac:dyDescent="0.3">
      <c r="E859" s="37"/>
    </row>
    <row r="860" spans="5:5" x14ac:dyDescent="0.3">
      <c r="E860" s="37"/>
    </row>
    <row r="861" spans="5:5" x14ac:dyDescent="0.3">
      <c r="E861" s="37"/>
    </row>
    <row r="862" spans="5:5" x14ac:dyDescent="0.3">
      <c r="E862" s="37"/>
    </row>
    <row r="863" spans="5:5" x14ac:dyDescent="0.3">
      <c r="E863" s="37"/>
    </row>
    <row r="864" spans="5:5" x14ac:dyDescent="0.3">
      <c r="E864" s="37"/>
    </row>
    <row r="865" spans="5:5" x14ac:dyDescent="0.3">
      <c r="E865" s="37"/>
    </row>
    <row r="866" spans="5:5" x14ac:dyDescent="0.3">
      <c r="E866" s="37"/>
    </row>
    <row r="867" spans="5:5" x14ac:dyDescent="0.3">
      <c r="E867" s="37"/>
    </row>
    <row r="868" spans="5:5" x14ac:dyDescent="0.3">
      <c r="E868" s="37"/>
    </row>
    <row r="869" spans="5:5" x14ac:dyDescent="0.3">
      <c r="E869" s="37"/>
    </row>
    <row r="870" spans="5:5" x14ac:dyDescent="0.3">
      <c r="E870" s="37"/>
    </row>
    <row r="871" spans="5:5" x14ac:dyDescent="0.3">
      <c r="E871" s="37"/>
    </row>
    <row r="872" spans="5:5" x14ac:dyDescent="0.3">
      <c r="E872" s="37"/>
    </row>
    <row r="873" spans="5:5" x14ac:dyDescent="0.3">
      <c r="E873" s="37"/>
    </row>
    <row r="874" spans="5:5" x14ac:dyDescent="0.3">
      <c r="E874" s="37"/>
    </row>
    <row r="875" spans="5:5" x14ac:dyDescent="0.3">
      <c r="E875" s="37"/>
    </row>
    <row r="876" spans="5:5" x14ac:dyDescent="0.3">
      <c r="E876" s="37"/>
    </row>
    <row r="877" spans="5:5" x14ac:dyDescent="0.3">
      <c r="E877" s="37"/>
    </row>
    <row r="878" spans="5:5" x14ac:dyDescent="0.3">
      <c r="E878" s="37"/>
    </row>
    <row r="879" spans="5:5" x14ac:dyDescent="0.3">
      <c r="E879" s="37"/>
    </row>
    <row r="880" spans="5:5" x14ac:dyDescent="0.3">
      <c r="E880" s="37"/>
    </row>
    <row r="881" spans="5:5" x14ac:dyDescent="0.3">
      <c r="E881" s="37"/>
    </row>
    <row r="882" spans="5:5" x14ac:dyDescent="0.3">
      <c r="E882" s="37"/>
    </row>
    <row r="883" spans="5:5" x14ac:dyDescent="0.3">
      <c r="E883" s="37"/>
    </row>
    <row r="884" spans="5:5" x14ac:dyDescent="0.3">
      <c r="E884" s="37"/>
    </row>
    <row r="885" spans="5:5" x14ac:dyDescent="0.3">
      <c r="E885" s="37"/>
    </row>
    <row r="886" spans="5:5" x14ac:dyDescent="0.3">
      <c r="E886" s="37"/>
    </row>
    <row r="887" spans="5:5" x14ac:dyDescent="0.3">
      <c r="E887" s="37"/>
    </row>
    <row r="888" spans="5:5" x14ac:dyDescent="0.3">
      <c r="E888" s="37"/>
    </row>
    <row r="889" spans="5:5" x14ac:dyDescent="0.3">
      <c r="E889" s="37"/>
    </row>
    <row r="890" spans="5:5" x14ac:dyDescent="0.3">
      <c r="E890" s="37"/>
    </row>
    <row r="891" spans="5:5" x14ac:dyDescent="0.3">
      <c r="E891" s="37"/>
    </row>
    <row r="892" spans="5:5" x14ac:dyDescent="0.3">
      <c r="E892" s="37"/>
    </row>
    <row r="893" spans="5:5" x14ac:dyDescent="0.3">
      <c r="E893" s="37"/>
    </row>
    <row r="894" spans="5:5" x14ac:dyDescent="0.3">
      <c r="E894" s="37"/>
    </row>
    <row r="895" spans="5:5" x14ac:dyDescent="0.3">
      <c r="E895" s="37"/>
    </row>
    <row r="896" spans="5:5" x14ac:dyDescent="0.3">
      <c r="E896" s="37"/>
    </row>
    <row r="897" spans="5:5" x14ac:dyDescent="0.3">
      <c r="E897" s="37"/>
    </row>
    <row r="898" spans="5:5" x14ac:dyDescent="0.3">
      <c r="E898" s="37"/>
    </row>
    <row r="899" spans="5:5" x14ac:dyDescent="0.3">
      <c r="E899" s="37"/>
    </row>
    <row r="900" spans="5:5" x14ac:dyDescent="0.3">
      <c r="E900" s="37"/>
    </row>
    <row r="901" spans="5:5" x14ac:dyDescent="0.3">
      <c r="E901" s="37"/>
    </row>
    <row r="902" spans="5:5" x14ac:dyDescent="0.3">
      <c r="E902" s="37"/>
    </row>
    <row r="903" spans="5:5" x14ac:dyDescent="0.3">
      <c r="E903" s="37"/>
    </row>
    <row r="904" spans="5:5" x14ac:dyDescent="0.3">
      <c r="E904" s="37"/>
    </row>
    <row r="905" spans="5:5" x14ac:dyDescent="0.3">
      <c r="E905" s="37"/>
    </row>
    <row r="906" spans="5:5" x14ac:dyDescent="0.3">
      <c r="E906" s="37"/>
    </row>
    <row r="907" spans="5:5" x14ac:dyDescent="0.3">
      <c r="E907" s="37"/>
    </row>
    <row r="908" spans="5:5" x14ac:dyDescent="0.3">
      <c r="E908" s="37"/>
    </row>
    <row r="909" spans="5:5" x14ac:dyDescent="0.3">
      <c r="E909" s="37"/>
    </row>
    <row r="910" spans="5:5" x14ac:dyDescent="0.3">
      <c r="E910" s="37"/>
    </row>
    <row r="911" spans="5:5" x14ac:dyDescent="0.3">
      <c r="E911" s="37"/>
    </row>
    <row r="912" spans="5:5" x14ac:dyDescent="0.3">
      <c r="E912" s="37"/>
    </row>
    <row r="913" spans="5:5" x14ac:dyDescent="0.3">
      <c r="E913" s="37"/>
    </row>
    <row r="914" spans="5:5" x14ac:dyDescent="0.3">
      <c r="E914" s="37"/>
    </row>
    <row r="915" spans="5:5" x14ac:dyDescent="0.3">
      <c r="E915" s="37"/>
    </row>
    <row r="916" spans="5:5" x14ac:dyDescent="0.3">
      <c r="E916" s="37"/>
    </row>
    <row r="917" spans="5:5" x14ac:dyDescent="0.3">
      <c r="E917" s="37"/>
    </row>
    <row r="918" spans="5:5" x14ac:dyDescent="0.3">
      <c r="E918" s="37"/>
    </row>
    <row r="919" spans="5:5" x14ac:dyDescent="0.3">
      <c r="E919" s="37"/>
    </row>
    <row r="920" spans="5:5" x14ac:dyDescent="0.3">
      <c r="E920" s="37"/>
    </row>
    <row r="921" spans="5:5" x14ac:dyDescent="0.3">
      <c r="E921" s="37"/>
    </row>
    <row r="922" spans="5:5" x14ac:dyDescent="0.3">
      <c r="E922" s="37"/>
    </row>
    <row r="923" spans="5:5" x14ac:dyDescent="0.3">
      <c r="E923" s="37"/>
    </row>
    <row r="924" spans="5:5" x14ac:dyDescent="0.3">
      <c r="E924" s="37"/>
    </row>
    <row r="925" spans="5:5" x14ac:dyDescent="0.3">
      <c r="E925" s="37"/>
    </row>
    <row r="926" spans="5:5" x14ac:dyDescent="0.3">
      <c r="E926" s="37"/>
    </row>
    <row r="927" spans="5:5" x14ac:dyDescent="0.3">
      <c r="E927" s="37"/>
    </row>
    <row r="928" spans="5:5" x14ac:dyDescent="0.3">
      <c r="E928" s="37"/>
    </row>
    <row r="929" spans="5:5" x14ac:dyDescent="0.3">
      <c r="E929" s="37"/>
    </row>
    <row r="930" spans="5:5" x14ac:dyDescent="0.3">
      <c r="E930" s="37"/>
    </row>
    <row r="931" spans="5:5" x14ac:dyDescent="0.3">
      <c r="E931" s="37"/>
    </row>
    <row r="932" spans="5:5" x14ac:dyDescent="0.3">
      <c r="E932" s="37"/>
    </row>
    <row r="933" spans="5:5" x14ac:dyDescent="0.3">
      <c r="E933" s="37"/>
    </row>
    <row r="934" spans="5:5" x14ac:dyDescent="0.3">
      <c r="E934" s="37"/>
    </row>
    <row r="935" spans="5:5" x14ac:dyDescent="0.3">
      <c r="E935" s="37"/>
    </row>
    <row r="936" spans="5:5" x14ac:dyDescent="0.3">
      <c r="E936" s="37"/>
    </row>
    <row r="937" spans="5:5" x14ac:dyDescent="0.3">
      <c r="E937" s="37"/>
    </row>
    <row r="938" spans="5:5" x14ac:dyDescent="0.3">
      <c r="E938" s="37"/>
    </row>
    <row r="939" spans="5:5" x14ac:dyDescent="0.3">
      <c r="E939" s="37"/>
    </row>
    <row r="940" spans="5:5" x14ac:dyDescent="0.3">
      <c r="E940" s="37"/>
    </row>
    <row r="941" spans="5:5" x14ac:dyDescent="0.3">
      <c r="E941" s="37"/>
    </row>
    <row r="942" spans="5:5" x14ac:dyDescent="0.3">
      <c r="E942" s="37"/>
    </row>
    <row r="943" spans="5:5" x14ac:dyDescent="0.3">
      <c r="E943" s="37"/>
    </row>
    <row r="944" spans="5:5" x14ac:dyDescent="0.3">
      <c r="E944" s="37"/>
    </row>
    <row r="945" spans="5:5" x14ac:dyDescent="0.3">
      <c r="E945" s="37"/>
    </row>
    <row r="946" spans="5:5" x14ac:dyDescent="0.3">
      <c r="E946" s="37"/>
    </row>
    <row r="947" spans="5:5" x14ac:dyDescent="0.3">
      <c r="E947" s="37"/>
    </row>
    <row r="948" spans="5:5" x14ac:dyDescent="0.3">
      <c r="E948" s="37"/>
    </row>
    <row r="949" spans="5:5" x14ac:dyDescent="0.3">
      <c r="E949" s="37"/>
    </row>
    <row r="950" spans="5:5" x14ac:dyDescent="0.3">
      <c r="E950" s="37"/>
    </row>
    <row r="951" spans="5:5" x14ac:dyDescent="0.3">
      <c r="E951" s="37"/>
    </row>
    <row r="952" spans="5:5" x14ac:dyDescent="0.3">
      <c r="E952" s="37"/>
    </row>
    <row r="953" spans="5:5" x14ac:dyDescent="0.3">
      <c r="E953" s="37"/>
    </row>
    <row r="954" spans="5:5" x14ac:dyDescent="0.3">
      <c r="E954" s="37"/>
    </row>
    <row r="955" spans="5:5" x14ac:dyDescent="0.3">
      <c r="E955" s="37"/>
    </row>
    <row r="956" spans="5:5" x14ac:dyDescent="0.3">
      <c r="E956" s="37"/>
    </row>
    <row r="957" spans="5:5" x14ac:dyDescent="0.3">
      <c r="E957" s="37"/>
    </row>
    <row r="958" spans="5:5" x14ac:dyDescent="0.3">
      <c r="E958" s="37"/>
    </row>
    <row r="959" spans="5:5" x14ac:dyDescent="0.3">
      <c r="E959" s="37"/>
    </row>
    <row r="960" spans="5:5" x14ac:dyDescent="0.3">
      <c r="E960" s="37"/>
    </row>
    <row r="961" spans="5:5" x14ac:dyDescent="0.3">
      <c r="E961" s="37"/>
    </row>
    <row r="962" spans="5:5" x14ac:dyDescent="0.3">
      <c r="E962" s="37"/>
    </row>
    <row r="963" spans="5:5" x14ac:dyDescent="0.3">
      <c r="E963" s="37"/>
    </row>
    <row r="964" spans="5:5" x14ac:dyDescent="0.3">
      <c r="E964" s="37"/>
    </row>
    <row r="965" spans="5:5" x14ac:dyDescent="0.3">
      <c r="E965" s="37"/>
    </row>
    <row r="966" spans="5:5" x14ac:dyDescent="0.3">
      <c r="E966" s="37"/>
    </row>
    <row r="967" spans="5:5" x14ac:dyDescent="0.3">
      <c r="E967" s="37"/>
    </row>
    <row r="968" spans="5:5" x14ac:dyDescent="0.3">
      <c r="E968" s="37"/>
    </row>
    <row r="969" spans="5:5" x14ac:dyDescent="0.3">
      <c r="E969" s="37"/>
    </row>
    <row r="970" spans="5:5" x14ac:dyDescent="0.3">
      <c r="E970" s="37"/>
    </row>
    <row r="971" spans="5:5" x14ac:dyDescent="0.3">
      <c r="E971" s="37"/>
    </row>
    <row r="972" spans="5:5" x14ac:dyDescent="0.3">
      <c r="E972" s="37"/>
    </row>
    <row r="973" spans="5:5" x14ac:dyDescent="0.3">
      <c r="E973" s="37"/>
    </row>
    <row r="974" spans="5:5" x14ac:dyDescent="0.3">
      <c r="E974" s="37"/>
    </row>
    <row r="975" spans="5:5" x14ac:dyDescent="0.3">
      <c r="E975" s="37"/>
    </row>
    <row r="976" spans="5:5" x14ac:dyDescent="0.3">
      <c r="E976" s="37"/>
    </row>
    <row r="977" spans="5:5" x14ac:dyDescent="0.3">
      <c r="E977" s="37"/>
    </row>
    <row r="978" spans="5:5" x14ac:dyDescent="0.3">
      <c r="E978" s="37"/>
    </row>
    <row r="979" spans="5:5" x14ac:dyDescent="0.3">
      <c r="E979" s="37"/>
    </row>
    <row r="980" spans="5:5" x14ac:dyDescent="0.3">
      <c r="E980" s="37"/>
    </row>
    <row r="981" spans="5:5" x14ac:dyDescent="0.3">
      <c r="E981" s="37"/>
    </row>
    <row r="982" spans="5:5" x14ac:dyDescent="0.3">
      <c r="E982" s="37"/>
    </row>
    <row r="983" spans="5:5" x14ac:dyDescent="0.3">
      <c r="E983" s="37"/>
    </row>
    <row r="984" spans="5:5" x14ac:dyDescent="0.3">
      <c r="E984" s="37"/>
    </row>
    <row r="985" spans="5:5" x14ac:dyDescent="0.3">
      <c r="E985" s="37"/>
    </row>
    <row r="986" spans="5:5" x14ac:dyDescent="0.3">
      <c r="E986" s="37"/>
    </row>
    <row r="987" spans="5:5" x14ac:dyDescent="0.3">
      <c r="E987" s="37"/>
    </row>
    <row r="988" spans="5:5" x14ac:dyDescent="0.3">
      <c r="E988" s="37"/>
    </row>
    <row r="989" spans="5:5" x14ac:dyDescent="0.3">
      <c r="E989" s="37"/>
    </row>
    <row r="990" spans="5:5" x14ac:dyDescent="0.3">
      <c r="E990" s="37"/>
    </row>
    <row r="991" spans="5:5" x14ac:dyDescent="0.3">
      <c r="E991" s="37"/>
    </row>
    <row r="992" spans="5:5" x14ac:dyDescent="0.3">
      <c r="E992" s="37"/>
    </row>
    <row r="993" spans="5:5" x14ac:dyDescent="0.3">
      <c r="E993" s="37"/>
    </row>
    <row r="994" spans="5:5" x14ac:dyDescent="0.3">
      <c r="E994" s="37"/>
    </row>
    <row r="995" spans="5:5" x14ac:dyDescent="0.3">
      <c r="E995" s="37"/>
    </row>
    <row r="996" spans="5:5" x14ac:dyDescent="0.3">
      <c r="E996" s="37"/>
    </row>
    <row r="997" spans="5:5" x14ac:dyDescent="0.3">
      <c r="E997" s="37"/>
    </row>
    <row r="998" spans="5:5" x14ac:dyDescent="0.3">
      <c r="E998" s="37"/>
    </row>
    <row r="999" spans="5:5" x14ac:dyDescent="0.3">
      <c r="E999" s="37"/>
    </row>
    <row r="1000" spans="5:5" x14ac:dyDescent="0.3">
      <c r="E1000" s="37"/>
    </row>
    <row r="1001" spans="5:5" x14ac:dyDescent="0.3">
      <c r="E1001" s="37"/>
    </row>
    <row r="1002" spans="5:5" x14ac:dyDescent="0.3">
      <c r="E1002" s="37"/>
    </row>
    <row r="1003" spans="5:5" x14ac:dyDescent="0.3">
      <c r="E1003" s="37"/>
    </row>
    <row r="1004" spans="5:5" x14ac:dyDescent="0.3">
      <c r="E1004" s="37"/>
    </row>
    <row r="1005" spans="5:5" x14ac:dyDescent="0.3">
      <c r="E1005" s="37"/>
    </row>
    <row r="1006" spans="5:5" x14ac:dyDescent="0.3">
      <c r="E1006" s="37"/>
    </row>
    <row r="1007" spans="5:5" x14ac:dyDescent="0.3">
      <c r="E1007" s="37"/>
    </row>
    <row r="1008" spans="5:5" x14ac:dyDescent="0.3">
      <c r="E1008" s="37"/>
    </row>
    <row r="1009" spans="5:5" x14ac:dyDescent="0.3">
      <c r="E1009" s="37"/>
    </row>
    <row r="1010" spans="5:5" x14ac:dyDescent="0.3">
      <c r="E1010" s="37"/>
    </row>
    <row r="1011" spans="5:5" x14ac:dyDescent="0.3">
      <c r="E1011" s="37"/>
    </row>
    <row r="1012" spans="5:5" x14ac:dyDescent="0.3">
      <c r="E1012" s="37"/>
    </row>
    <row r="1013" spans="5:5" x14ac:dyDescent="0.3">
      <c r="E1013" s="37"/>
    </row>
    <row r="1014" spans="5:5" x14ac:dyDescent="0.3">
      <c r="E1014" s="37"/>
    </row>
    <row r="1015" spans="5:5" x14ac:dyDescent="0.3">
      <c r="E1015" s="37"/>
    </row>
    <row r="1016" spans="5:5" x14ac:dyDescent="0.3">
      <c r="E1016" s="37"/>
    </row>
    <row r="1017" spans="5:5" x14ac:dyDescent="0.3">
      <c r="E1017" s="37"/>
    </row>
    <row r="1018" spans="5:5" x14ac:dyDescent="0.3">
      <c r="E1018" s="37"/>
    </row>
    <row r="1019" spans="5:5" x14ac:dyDescent="0.3">
      <c r="E1019" s="37"/>
    </row>
    <row r="1020" spans="5:5" x14ac:dyDescent="0.3">
      <c r="E1020" s="37"/>
    </row>
    <row r="1021" spans="5:5" x14ac:dyDescent="0.3">
      <c r="E1021" s="37"/>
    </row>
    <row r="1022" spans="5:5" x14ac:dyDescent="0.3">
      <c r="E1022" s="37"/>
    </row>
    <row r="1023" spans="5:5" x14ac:dyDescent="0.3">
      <c r="E1023" s="37"/>
    </row>
    <row r="1024" spans="5:5" x14ac:dyDescent="0.3">
      <c r="E1024" s="37"/>
    </row>
    <row r="1025" spans="5:5" x14ac:dyDescent="0.3">
      <c r="E1025" s="37"/>
    </row>
    <row r="1026" spans="5:5" x14ac:dyDescent="0.3">
      <c r="E1026" s="37"/>
    </row>
    <row r="1027" spans="5:5" x14ac:dyDescent="0.3">
      <c r="E1027" s="37"/>
    </row>
    <row r="1028" spans="5:5" x14ac:dyDescent="0.3">
      <c r="E1028" s="37"/>
    </row>
    <row r="1029" spans="5:5" x14ac:dyDescent="0.3">
      <c r="E1029" s="37"/>
    </row>
    <row r="1030" spans="5:5" x14ac:dyDescent="0.3">
      <c r="E1030" s="37"/>
    </row>
    <row r="1031" spans="5:5" x14ac:dyDescent="0.3">
      <c r="E1031" s="37"/>
    </row>
    <row r="1032" spans="5:5" x14ac:dyDescent="0.3">
      <c r="E1032" s="37"/>
    </row>
    <row r="1033" spans="5:5" x14ac:dyDescent="0.3">
      <c r="E1033" s="37"/>
    </row>
    <row r="1034" spans="5:5" x14ac:dyDescent="0.3">
      <c r="E1034" s="37"/>
    </row>
    <row r="1035" spans="5:5" x14ac:dyDescent="0.3">
      <c r="E1035" s="37"/>
    </row>
    <row r="1036" spans="5:5" x14ac:dyDescent="0.3">
      <c r="E1036" s="37"/>
    </row>
    <row r="1037" spans="5:5" x14ac:dyDescent="0.3">
      <c r="E1037" s="37"/>
    </row>
    <row r="1038" spans="5:5" x14ac:dyDescent="0.3">
      <c r="E1038" s="37"/>
    </row>
    <row r="1039" spans="5:5" x14ac:dyDescent="0.3">
      <c r="E1039" s="37"/>
    </row>
    <row r="1040" spans="5:5" x14ac:dyDescent="0.3">
      <c r="E1040" s="37"/>
    </row>
    <row r="1041" spans="5:5" x14ac:dyDescent="0.3">
      <c r="E1041" s="37"/>
    </row>
    <row r="1042" spans="5:5" x14ac:dyDescent="0.3">
      <c r="E1042" s="37"/>
    </row>
    <row r="1043" spans="5:5" x14ac:dyDescent="0.3">
      <c r="E1043" s="37"/>
    </row>
    <row r="1044" spans="5:5" x14ac:dyDescent="0.3">
      <c r="E1044" s="37"/>
    </row>
    <row r="1045" spans="5:5" x14ac:dyDescent="0.3">
      <c r="E1045" s="37"/>
    </row>
    <row r="1046" spans="5:5" x14ac:dyDescent="0.3">
      <c r="E1046" s="37"/>
    </row>
    <row r="1047" spans="5:5" x14ac:dyDescent="0.3">
      <c r="E1047" s="37"/>
    </row>
    <row r="1048" spans="5:5" x14ac:dyDescent="0.3">
      <c r="E1048" s="37"/>
    </row>
    <row r="1049" spans="5:5" x14ac:dyDescent="0.3">
      <c r="E1049" s="37"/>
    </row>
    <row r="1050" spans="5:5" x14ac:dyDescent="0.3">
      <c r="E1050" s="37"/>
    </row>
    <row r="1051" spans="5:5" x14ac:dyDescent="0.3">
      <c r="E1051" s="37"/>
    </row>
    <row r="1052" spans="5:5" x14ac:dyDescent="0.3">
      <c r="E1052" s="37"/>
    </row>
    <row r="1053" spans="5:5" x14ac:dyDescent="0.3">
      <c r="E1053" s="37"/>
    </row>
    <row r="1054" spans="5:5" x14ac:dyDescent="0.3">
      <c r="E1054" s="37"/>
    </row>
    <row r="1055" spans="5:5" x14ac:dyDescent="0.3">
      <c r="E1055" s="37"/>
    </row>
    <row r="1056" spans="5:5" x14ac:dyDescent="0.3">
      <c r="E1056" s="37"/>
    </row>
    <row r="1057" spans="5:5" x14ac:dyDescent="0.3">
      <c r="E1057" s="37"/>
    </row>
    <row r="1058" spans="5:5" x14ac:dyDescent="0.3">
      <c r="E1058" s="37"/>
    </row>
    <row r="1059" spans="5:5" x14ac:dyDescent="0.3">
      <c r="E1059" s="37"/>
    </row>
    <row r="1060" spans="5:5" x14ac:dyDescent="0.3">
      <c r="E1060" s="37"/>
    </row>
    <row r="1061" spans="5:5" x14ac:dyDescent="0.3">
      <c r="E1061" s="37"/>
    </row>
    <row r="1062" spans="5:5" x14ac:dyDescent="0.3">
      <c r="E1062" s="37"/>
    </row>
    <row r="1063" spans="5:5" x14ac:dyDescent="0.3">
      <c r="E1063" s="37"/>
    </row>
    <row r="1064" spans="5:5" x14ac:dyDescent="0.3">
      <c r="E1064" s="37"/>
    </row>
    <row r="1065" spans="5:5" x14ac:dyDescent="0.3">
      <c r="E1065" s="37"/>
    </row>
    <row r="1066" spans="5:5" x14ac:dyDescent="0.3">
      <c r="E1066" s="37"/>
    </row>
    <row r="1067" spans="5:5" x14ac:dyDescent="0.3">
      <c r="E1067" s="37"/>
    </row>
    <row r="1068" spans="5:5" x14ac:dyDescent="0.3">
      <c r="E1068" s="37"/>
    </row>
    <row r="1069" spans="5:5" x14ac:dyDescent="0.3">
      <c r="E1069" s="37"/>
    </row>
    <row r="1070" spans="5:5" x14ac:dyDescent="0.3">
      <c r="E1070" s="37"/>
    </row>
    <row r="1071" spans="5:5" x14ac:dyDescent="0.3">
      <c r="E1071" s="37"/>
    </row>
    <row r="1072" spans="5:5" x14ac:dyDescent="0.3">
      <c r="E1072" s="37"/>
    </row>
    <row r="1073" spans="5:5" x14ac:dyDescent="0.3">
      <c r="E1073" s="37"/>
    </row>
    <row r="1074" spans="5:5" x14ac:dyDescent="0.3">
      <c r="E1074" s="37"/>
    </row>
    <row r="1075" spans="5:5" x14ac:dyDescent="0.3">
      <c r="E1075" s="37"/>
    </row>
    <row r="1076" spans="5:5" x14ac:dyDescent="0.3">
      <c r="E1076" s="37"/>
    </row>
    <row r="1077" spans="5:5" x14ac:dyDescent="0.3">
      <c r="E1077" s="37"/>
    </row>
    <row r="1078" spans="5:5" x14ac:dyDescent="0.3">
      <c r="E1078" s="37"/>
    </row>
    <row r="1079" spans="5:5" x14ac:dyDescent="0.3">
      <c r="E1079" s="37"/>
    </row>
    <row r="1080" spans="5:5" x14ac:dyDescent="0.3">
      <c r="E1080" s="37"/>
    </row>
    <row r="1081" spans="5:5" x14ac:dyDescent="0.3">
      <c r="E1081" s="37"/>
    </row>
    <row r="1082" spans="5:5" x14ac:dyDescent="0.3">
      <c r="E1082" s="37"/>
    </row>
    <row r="1083" spans="5:5" x14ac:dyDescent="0.3">
      <c r="E1083" s="37"/>
    </row>
    <row r="1084" spans="5:5" x14ac:dyDescent="0.3">
      <c r="E1084" s="37"/>
    </row>
    <row r="1085" spans="5:5" x14ac:dyDescent="0.3">
      <c r="E1085" s="37"/>
    </row>
    <row r="1086" spans="5:5" x14ac:dyDescent="0.3">
      <c r="E1086" s="37"/>
    </row>
    <row r="1087" spans="5:5" x14ac:dyDescent="0.3">
      <c r="E1087" s="37"/>
    </row>
    <row r="1088" spans="5:5" x14ac:dyDescent="0.3">
      <c r="E1088" s="37"/>
    </row>
    <row r="1089" spans="5:5" x14ac:dyDescent="0.3">
      <c r="E1089" s="37"/>
    </row>
    <row r="1090" spans="5:5" x14ac:dyDescent="0.3">
      <c r="E1090" s="37"/>
    </row>
    <row r="1091" spans="5:5" x14ac:dyDescent="0.3">
      <c r="E1091" s="37"/>
    </row>
    <row r="1092" spans="5:5" x14ac:dyDescent="0.3">
      <c r="E1092" s="37"/>
    </row>
    <row r="1093" spans="5:5" x14ac:dyDescent="0.3">
      <c r="E1093" s="37"/>
    </row>
    <row r="1094" spans="5:5" x14ac:dyDescent="0.3">
      <c r="E1094" s="37"/>
    </row>
    <row r="1095" spans="5:5" x14ac:dyDescent="0.3">
      <c r="E1095" s="37"/>
    </row>
    <row r="1096" spans="5:5" x14ac:dyDescent="0.3">
      <c r="E1096" s="37"/>
    </row>
    <row r="1097" spans="5:5" x14ac:dyDescent="0.3">
      <c r="E1097" s="37"/>
    </row>
    <row r="1098" spans="5:5" x14ac:dyDescent="0.3">
      <c r="E1098" s="37"/>
    </row>
    <row r="1099" spans="5:5" x14ac:dyDescent="0.3">
      <c r="E1099" s="37"/>
    </row>
    <row r="1100" spans="5:5" x14ac:dyDescent="0.3">
      <c r="E1100" s="37"/>
    </row>
    <row r="1101" spans="5:5" x14ac:dyDescent="0.3">
      <c r="E1101" s="37"/>
    </row>
    <row r="1102" spans="5:5" x14ac:dyDescent="0.3">
      <c r="E1102" s="37"/>
    </row>
    <row r="1103" spans="5:5" x14ac:dyDescent="0.3">
      <c r="E1103" s="37"/>
    </row>
    <row r="1104" spans="5:5" x14ac:dyDescent="0.3">
      <c r="E1104" s="37"/>
    </row>
    <row r="1105" spans="5:5" x14ac:dyDescent="0.3">
      <c r="E1105" s="37"/>
    </row>
    <row r="1106" spans="5:5" x14ac:dyDescent="0.3">
      <c r="E1106" s="37"/>
    </row>
    <row r="1107" spans="5:5" x14ac:dyDescent="0.3">
      <c r="E1107" s="37"/>
    </row>
    <row r="1108" spans="5:5" x14ac:dyDescent="0.3">
      <c r="E1108" s="37"/>
    </row>
    <row r="1109" spans="5:5" x14ac:dyDescent="0.3">
      <c r="E1109" s="37"/>
    </row>
    <row r="1110" spans="5:5" x14ac:dyDescent="0.3">
      <c r="E1110" s="37"/>
    </row>
    <row r="1111" spans="5:5" x14ac:dyDescent="0.3">
      <c r="E1111" s="37"/>
    </row>
    <row r="1112" spans="5:5" x14ac:dyDescent="0.3">
      <c r="E1112" s="37"/>
    </row>
    <row r="1113" spans="5:5" x14ac:dyDescent="0.3">
      <c r="E1113" s="37"/>
    </row>
    <row r="1114" spans="5:5" x14ac:dyDescent="0.3">
      <c r="E1114" s="37"/>
    </row>
    <row r="1115" spans="5:5" x14ac:dyDescent="0.3">
      <c r="E1115" s="37"/>
    </row>
    <row r="1116" spans="5:5" x14ac:dyDescent="0.3">
      <c r="E1116" s="37"/>
    </row>
    <row r="1117" spans="5:5" x14ac:dyDescent="0.3">
      <c r="E1117" s="37"/>
    </row>
    <row r="1118" spans="5:5" x14ac:dyDescent="0.3">
      <c r="E1118" s="37"/>
    </row>
    <row r="1119" spans="5:5" x14ac:dyDescent="0.3">
      <c r="E1119" s="37"/>
    </row>
    <row r="1120" spans="5:5" x14ac:dyDescent="0.3">
      <c r="E1120" s="37"/>
    </row>
    <row r="1121" spans="5:5" x14ac:dyDescent="0.3">
      <c r="E1121" s="37"/>
    </row>
    <row r="1122" spans="5:5" x14ac:dyDescent="0.3">
      <c r="E1122" s="37"/>
    </row>
    <row r="1123" spans="5:5" x14ac:dyDescent="0.3">
      <c r="E1123" s="37"/>
    </row>
    <row r="1124" spans="5:5" x14ac:dyDescent="0.3">
      <c r="E1124" s="37"/>
    </row>
    <row r="1125" spans="5:5" x14ac:dyDescent="0.3">
      <c r="E1125" s="37"/>
    </row>
    <row r="1126" spans="5:5" x14ac:dyDescent="0.3">
      <c r="E1126" s="37"/>
    </row>
    <row r="1127" spans="5:5" x14ac:dyDescent="0.3">
      <c r="E1127" s="37"/>
    </row>
    <row r="1128" spans="5:5" x14ac:dyDescent="0.3">
      <c r="E1128" s="37"/>
    </row>
    <row r="1129" spans="5:5" x14ac:dyDescent="0.3">
      <c r="E1129" s="37"/>
    </row>
    <row r="1130" spans="5:5" x14ac:dyDescent="0.3">
      <c r="E1130" s="37"/>
    </row>
    <row r="1131" spans="5:5" x14ac:dyDescent="0.3">
      <c r="E1131" s="37"/>
    </row>
    <row r="1132" spans="5:5" x14ac:dyDescent="0.3">
      <c r="E1132" s="37"/>
    </row>
    <row r="1133" spans="5:5" x14ac:dyDescent="0.3">
      <c r="E1133" s="37"/>
    </row>
    <row r="1134" spans="5:5" x14ac:dyDescent="0.3">
      <c r="E1134" s="37"/>
    </row>
    <row r="1135" spans="5:5" x14ac:dyDescent="0.3">
      <c r="E1135" s="37"/>
    </row>
    <row r="1136" spans="5:5" x14ac:dyDescent="0.3">
      <c r="E1136" s="37"/>
    </row>
    <row r="1137" spans="5:5" x14ac:dyDescent="0.3">
      <c r="E1137" s="37"/>
    </row>
    <row r="1138" spans="5:5" x14ac:dyDescent="0.3">
      <c r="E1138" s="37"/>
    </row>
    <row r="1139" spans="5:5" x14ac:dyDescent="0.3">
      <c r="E1139" s="37"/>
    </row>
    <row r="1140" spans="5:5" x14ac:dyDescent="0.3">
      <c r="E1140" s="37"/>
    </row>
    <row r="1141" spans="5:5" x14ac:dyDescent="0.3">
      <c r="E1141" s="37"/>
    </row>
    <row r="1142" spans="5:5" x14ac:dyDescent="0.3">
      <c r="E1142" s="37"/>
    </row>
    <row r="1143" spans="5:5" x14ac:dyDescent="0.3">
      <c r="E1143" s="37"/>
    </row>
    <row r="1144" spans="5:5" x14ac:dyDescent="0.3">
      <c r="E1144" s="37"/>
    </row>
    <row r="1145" spans="5:5" x14ac:dyDescent="0.3">
      <c r="E1145" s="37"/>
    </row>
    <row r="1146" spans="5:5" x14ac:dyDescent="0.3">
      <c r="E1146" s="37"/>
    </row>
    <row r="1147" spans="5:5" x14ac:dyDescent="0.3">
      <c r="E1147" s="37"/>
    </row>
    <row r="1148" spans="5:5" x14ac:dyDescent="0.3">
      <c r="E1148" s="37"/>
    </row>
    <row r="1149" spans="5:5" x14ac:dyDescent="0.3">
      <c r="E1149" s="37"/>
    </row>
    <row r="1150" spans="5:5" x14ac:dyDescent="0.3">
      <c r="E1150" s="37"/>
    </row>
    <row r="1151" spans="5:5" x14ac:dyDescent="0.3">
      <c r="E1151" s="37"/>
    </row>
    <row r="1152" spans="5:5" x14ac:dyDescent="0.3">
      <c r="E1152" s="37"/>
    </row>
    <row r="1153" spans="5:5" x14ac:dyDescent="0.3">
      <c r="E1153" s="37"/>
    </row>
    <row r="1154" spans="5:5" x14ac:dyDescent="0.3">
      <c r="E1154" s="37"/>
    </row>
    <row r="1155" spans="5:5" x14ac:dyDescent="0.3">
      <c r="E1155" s="37"/>
    </row>
    <row r="1156" spans="5:5" x14ac:dyDescent="0.3">
      <c r="E1156" s="37"/>
    </row>
    <row r="1157" spans="5:5" x14ac:dyDescent="0.3">
      <c r="E1157" s="37"/>
    </row>
    <row r="1158" spans="5:5" x14ac:dyDescent="0.3">
      <c r="E1158" s="37"/>
    </row>
    <row r="1159" spans="5:5" x14ac:dyDescent="0.3">
      <c r="E1159" s="37"/>
    </row>
    <row r="1160" spans="5:5" x14ac:dyDescent="0.3">
      <c r="E1160" s="37"/>
    </row>
    <row r="1161" spans="5:5" x14ac:dyDescent="0.3">
      <c r="E1161" s="37"/>
    </row>
    <row r="1162" spans="5:5" x14ac:dyDescent="0.3">
      <c r="E1162" s="37"/>
    </row>
    <row r="1163" spans="5:5" x14ac:dyDescent="0.3">
      <c r="E1163" s="37"/>
    </row>
    <row r="1164" spans="5:5" x14ac:dyDescent="0.3">
      <c r="E1164" s="37"/>
    </row>
    <row r="1165" spans="5:5" x14ac:dyDescent="0.3">
      <c r="E1165" s="37"/>
    </row>
    <row r="1166" spans="5:5" x14ac:dyDescent="0.3">
      <c r="E1166" s="37"/>
    </row>
    <row r="1167" spans="5:5" x14ac:dyDescent="0.3">
      <c r="E1167" s="37"/>
    </row>
    <row r="1168" spans="5:5" x14ac:dyDescent="0.3">
      <c r="E1168" s="37"/>
    </row>
    <row r="1169" spans="5:5" x14ac:dyDescent="0.3">
      <c r="E1169" s="37"/>
    </row>
    <row r="1170" spans="5:5" x14ac:dyDescent="0.3">
      <c r="E1170" s="37"/>
    </row>
    <row r="1171" spans="5:5" x14ac:dyDescent="0.3">
      <c r="E1171" s="37"/>
    </row>
    <row r="1172" spans="5:5" x14ac:dyDescent="0.3">
      <c r="E1172" s="37"/>
    </row>
    <row r="1173" spans="5:5" x14ac:dyDescent="0.3">
      <c r="E1173" s="37"/>
    </row>
    <row r="1174" spans="5:5" x14ac:dyDescent="0.3">
      <c r="E1174" s="37"/>
    </row>
    <row r="1175" spans="5:5" x14ac:dyDescent="0.3">
      <c r="E1175" s="37"/>
    </row>
    <row r="1176" spans="5:5" x14ac:dyDescent="0.3">
      <c r="E1176" s="37"/>
    </row>
    <row r="1177" spans="5:5" x14ac:dyDescent="0.3">
      <c r="E1177" s="37"/>
    </row>
    <row r="1178" spans="5:5" x14ac:dyDescent="0.3">
      <c r="E1178" s="37"/>
    </row>
    <row r="1179" spans="5:5" x14ac:dyDescent="0.3">
      <c r="E1179" s="37"/>
    </row>
    <row r="1180" spans="5:5" x14ac:dyDescent="0.3">
      <c r="E1180" s="37"/>
    </row>
    <row r="1181" spans="5:5" x14ac:dyDescent="0.3">
      <c r="E1181" s="37"/>
    </row>
    <row r="1182" spans="5:5" x14ac:dyDescent="0.3">
      <c r="E1182" s="37"/>
    </row>
    <row r="1183" spans="5:5" x14ac:dyDescent="0.3">
      <c r="E1183" s="37"/>
    </row>
    <row r="1184" spans="5:5" x14ac:dyDescent="0.3">
      <c r="E1184" s="37"/>
    </row>
    <row r="1185" spans="5:5" x14ac:dyDescent="0.3">
      <c r="E1185" s="37"/>
    </row>
    <row r="1186" spans="5:5" x14ac:dyDescent="0.3">
      <c r="E1186" s="37"/>
    </row>
    <row r="1187" spans="5:5" x14ac:dyDescent="0.3">
      <c r="E1187" s="37"/>
    </row>
    <row r="1188" spans="5:5" x14ac:dyDescent="0.3">
      <c r="E1188" s="37"/>
    </row>
    <row r="1189" spans="5:5" x14ac:dyDescent="0.3">
      <c r="E1189" s="37"/>
    </row>
    <row r="1190" spans="5:5" x14ac:dyDescent="0.3">
      <c r="E1190" s="37"/>
    </row>
    <row r="1191" spans="5:5" x14ac:dyDescent="0.3">
      <c r="E1191" s="37"/>
    </row>
    <row r="1192" spans="5:5" x14ac:dyDescent="0.3">
      <c r="E1192" s="37"/>
    </row>
    <row r="1193" spans="5:5" x14ac:dyDescent="0.3">
      <c r="E1193" s="37"/>
    </row>
    <row r="1194" spans="5:5" x14ac:dyDescent="0.3">
      <c r="E1194" s="37"/>
    </row>
    <row r="1195" spans="5:5" x14ac:dyDescent="0.3">
      <c r="E1195" s="37"/>
    </row>
    <row r="1196" spans="5:5" x14ac:dyDescent="0.3">
      <c r="E1196" s="37"/>
    </row>
    <row r="1197" spans="5:5" x14ac:dyDescent="0.3">
      <c r="E1197" s="37"/>
    </row>
    <row r="1198" spans="5:5" x14ac:dyDescent="0.3">
      <c r="E1198" s="37"/>
    </row>
    <row r="1199" spans="5:5" x14ac:dyDescent="0.3">
      <c r="E1199" s="37"/>
    </row>
    <row r="1200" spans="5:5" x14ac:dyDescent="0.3">
      <c r="E1200" s="37"/>
    </row>
    <row r="1201" spans="5:5" x14ac:dyDescent="0.3">
      <c r="E1201" s="37"/>
    </row>
    <row r="1202" spans="5:5" x14ac:dyDescent="0.3">
      <c r="E1202" s="37"/>
    </row>
    <row r="1203" spans="5:5" x14ac:dyDescent="0.3">
      <c r="E1203" s="37"/>
    </row>
    <row r="1204" spans="5:5" x14ac:dyDescent="0.3">
      <c r="E1204" s="37"/>
    </row>
    <row r="1205" spans="5:5" x14ac:dyDescent="0.3">
      <c r="E1205" s="37"/>
    </row>
    <row r="1206" spans="5:5" x14ac:dyDescent="0.3">
      <c r="E1206" s="37"/>
    </row>
    <row r="1207" spans="5:5" x14ac:dyDescent="0.3">
      <c r="E1207" s="37"/>
    </row>
    <row r="1208" spans="5:5" x14ac:dyDescent="0.3">
      <c r="E1208" s="37"/>
    </row>
    <row r="1209" spans="5:5" x14ac:dyDescent="0.3">
      <c r="E1209" s="37"/>
    </row>
    <row r="1210" spans="5:5" x14ac:dyDescent="0.3">
      <c r="E1210" s="37"/>
    </row>
    <row r="1211" spans="5:5" x14ac:dyDescent="0.3">
      <c r="E1211" s="37"/>
    </row>
    <row r="1212" spans="5:5" x14ac:dyDescent="0.3">
      <c r="E1212" s="37"/>
    </row>
    <row r="1213" spans="5:5" x14ac:dyDescent="0.3">
      <c r="E1213" s="37"/>
    </row>
    <row r="1214" spans="5:5" x14ac:dyDescent="0.3">
      <c r="E1214" s="37"/>
    </row>
    <row r="1215" spans="5:5" x14ac:dyDescent="0.3">
      <c r="E1215" s="37"/>
    </row>
    <row r="1216" spans="5:5" x14ac:dyDescent="0.3">
      <c r="E1216" s="37"/>
    </row>
    <row r="1217" spans="5:5" x14ac:dyDescent="0.3">
      <c r="E1217" s="37"/>
    </row>
    <row r="1218" spans="5:5" x14ac:dyDescent="0.3">
      <c r="E1218" s="37"/>
    </row>
    <row r="1219" spans="5:5" x14ac:dyDescent="0.3">
      <c r="E1219" s="37"/>
    </row>
    <row r="1220" spans="5:5" x14ac:dyDescent="0.3">
      <c r="E1220" s="37"/>
    </row>
    <row r="1221" spans="5:5" x14ac:dyDescent="0.3">
      <c r="E1221" s="37"/>
    </row>
    <row r="1222" spans="5:5" x14ac:dyDescent="0.3">
      <c r="E1222" s="37"/>
    </row>
    <row r="1223" spans="5:5" x14ac:dyDescent="0.3">
      <c r="E1223" s="37"/>
    </row>
    <row r="1224" spans="5:5" x14ac:dyDescent="0.3">
      <c r="E1224" s="37"/>
    </row>
    <row r="1225" spans="5:5" x14ac:dyDescent="0.3">
      <c r="E1225" s="37"/>
    </row>
    <row r="1226" spans="5:5" x14ac:dyDescent="0.3">
      <c r="E1226" s="37"/>
    </row>
    <row r="1227" spans="5:5" x14ac:dyDescent="0.3">
      <c r="E1227" s="37"/>
    </row>
    <row r="1228" spans="5:5" x14ac:dyDescent="0.3">
      <c r="E1228" s="37"/>
    </row>
    <row r="1229" spans="5:5" x14ac:dyDescent="0.3">
      <c r="E1229" s="37"/>
    </row>
    <row r="1230" spans="5:5" x14ac:dyDescent="0.3">
      <c r="E1230" s="37"/>
    </row>
    <row r="1231" spans="5:5" x14ac:dyDescent="0.3">
      <c r="E1231" s="37"/>
    </row>
    <row r="1232" spans="5:5" x14ac:dyDescent="0.3">
      <c r="E1232" s="37"/>
    </row>
    <row r="1233" spans="5:5" x14ac:dyDescent="0.3">
      <c r="E1233" s="37"/>
    </row>
    <row r="1234" spans="5:5" x14ac:dyDescent="0.3">
      <c r="E1234" s="37"/>
    </row>
    <row r="1235" spans="5:5" x14ac:dyDescent="0.3">
      <c r="E1235" s="37"/>
    </row>
    <row r="1236" spans="5:5" x14ac:dyDescent="0.3">
      <c r="E1236" s="37"/>
    </row>
    <row r="1237" spans="5:5" x14ac:dyDescent="0.3">
      <c r="E1237" s="37"/>
    </row>
    <row r="1238" spans="5:5" x14ac:dyDescent="0.3">
      <c r="E1238" s="37"/>
    </row>
    <row r="1239" spans="5:5" x14ac:dyDescent="0.3">
      <c r="E1239" s="37"/>
    </row>
    <row r="1240" spans="5:5" x14ac:dyDescent="0.3">
      <c r="E1240" s="37"/>
    </row>
    <row r="1241" spans="5:5" x14ac:dyDescent="0.3">
      <c r="E1241" s="37"/>
    </row>
    <row r="1242" spans="5:5" x14ac:dyDescent="0.3">
      <c r="E1242" s="37"/>
    </row>
    <row r="1243" spans="5:5" x14ac:dyDescent="0.3">
      <c r="E1243" s="37"/>
    </row>
    <row r="1244" spans="5:5" x14ac:dyDescent="0.3">
      <c r="E1244" s="37"/>
    </row>
    <row r="1245" spans="5:5" x14ac:dyDescent="0.3">
      <c r="E1245" s="37"/>
    </row>
    <row r="1246" spans="5:5" x14ac:dyDescent="0.3">
      <c r="E1246" s="37"/>
    </row>
    <row r="1247" spans="5:5" x14ac:dyDescent="0.3">
      <c r="E1247" s="37"/>
    </row>
    <row r="1248" spans="5:5" x14ac:dyDescent="0.3">
      <c r="E1248" s="37"/>
    </row>
    <row r="1249" spans="5:5" x14ac:dyDescent="0.3">
      <c r="E1249" s="37"/>
    </row>
    <row r="1250" spans="5:5" x14ac:dyDescent="0.3">
      <c r="E1250" s="37"/>
    </row>
    <row r="1251" spans="5:5" x14ac:dyDescent="0.3">
      <c r="E1251" s="37"/>
    </row>
    <row r="1252" spans="5:5" x14ac:dyDescent="0.3">
      <c r="E1252" s="37"/>
    </row>
    <row r="1253" spans="5:5" x14ac:dyDescent="0.3">
      <c r="E1253" s="37"/>
    </row>
    <row r="1254" spans="5:5" x14ac:dyDescent="0.3">
      <c r="E1254" s="37"/>
    </row>
    <row r="1255" spans="5:5" x14ac:dyDescent="0.3">
      <c r="E1255" s="37"/>
    </row>
    <row r="1256" spans="5:5" x14ac:dyDescent="0.3">
      <c r="E1256" s="37"/>
    </row>
    <row r="1257" spans="5:5" x14ac:dyDescent="0.3">
      <c r="E1257" s="37"/>
    </row>
    <row r="1258" spans="5:5" x14ac:dyDescent="0.3">
      <c r="E1258" s="37"/>
    </row>
    <row r="1259" spans="5:5" x14ac:dyDescent="0.3">
      <c r="E1259" s="37"/>
    </row>
    <row r="1260" spans="5:5" x14ac:dyDescent="0.3">
      <c r="E1260" s="37"/>
    </row>
    <row r="1261" spans="5:5" x14ac:dyDescent="0.3">
      <c r="E1261" s="37"/>
    </row>
    <row r="1262" spans="5:5" x14ac:dyDescent="0.3">
      <c r="E1262" s="37"/>
    </row>
    <row r="1263" spans="5:5" x14ac:dyDescent="0.3">
      <c r="E1263" s="37"/>
    </row>
    <row r="1264" spans="5:5" x14ac:dyDescent="0.3">
      <c r="E1264" s="37"/>
    </row>
    <row r="1265" spans="5:5" x14ac:dyDescent="0.3">
      <c r="E1265" s="37"/>
    </row>
    <row r="1266" spans="5:5" x14ac:dyDescent="0.3">
      <c r="E1266" s="37"/>
    </row>
    <row r="1267" spans="5:5" x14ac:dyDescent="0.3">
      <c r="E1267" s="37"/>
    </row>
    <row r="1268" spans="5:5" x14ac:dyDescent="0.3">
      <c r="E1268" s="37"/>
    </row>
    <row r="1269" spans="5:5" x14ac:dyDescent="0.3">
      <c r="E1269" s="37"/>
    </row>
    <row r="1270" spans="5:5" x14ac:dyDescent="0.3">
      <c r="E1270" s="37"/>
    </row>
    <row r="1271" spans="5:5" x14ac:dyDescent="0.3">
      <c r="E1271" s="37"/>
    </row>
    <row r="1272" spans="5:5" x14ac:dyDescent="0.3">
      <c r="E1272" s="37"/>
    </row>
    <row r="1273" spans="5:5" x14ac:dyDescent="0.3">
      <c r="E1273" s="37"/>
    </row>
    <row r="1274" spans="5:5" x14ac:dyDescent="0.3">
      <c r="E1274" s="37"/>
    </row>
    <row r="1275" spans="5:5" x14ac:dyDescent="0.3">
      <c r="E1275" s="37"/>
    </row>
    <row r="1276" spans="5:5" x14ac:dyDescent="0.3">
      <c r="E1276" s="37"/>
    </row>
    <row r="1277" spans="5:5" x14ac:dyDescent="0.3">
      <c r="E1277" s="37"/>
    </row>
    <row r="1278" spans="5:5" x14ac:dyDescent="0.3">
      <c r="E1278" s="37"/>
    </row>
    <row r="1279" spans="5:5" x14ac:dyDescent="0.3">
      <c r="E1279" s="37"/>
    </row>
    <row r="1280" spans="5:5" x14ac:dyDescent="0.3">
      <c r="E1280" s="37"/>
    </row>
    <row r="1281" spans="5:5" x14ac:dyDescent="0.3">
      <c r="E1281" s="37"/>
    </row>
    <row r="1282" spans="5:5" x14ac:dyDescent="0.3">
      <c r="E1282" s="37"/>
    </row>
    <row r="1283" spans="5:5" x14ac:dyDescent="0.3">
      <c r="E1283" s="37"/>
    </row>
    <row r="1284" spans="5:5" x14ac:dyDescent="0.3">
      <c r="E1284" s="37"/>
    </row>
    <row r="1285" spans="5:5" x14ac:dyDescent="0.3">
      <c r="E1285" s="37"/>
    </row>
    <row r="1286" spans="5:5" x14ac:dyDescent="0.3">
      <c r="E1286" s="37"/>
    </row>
    <row r="1287" spans="5:5" x14ac:dyDescent="0.3">
      <c r="E1287" s="37"/>
    </row>
    <row r="1288" spans="5:5" x14ac:dyDescent="0.3">
      <c r="E1288" s="37"/>
    </row>
    <row r="1289" spans="5:5" x14ac:dyDescent="0.3">
      <c r="E1289" s="37"/>
    </row>
    <row r="1290" spans="5:5" x14ac:dyDescent="0.3">
      <c r="E1290" s="37"/>
    </row>
    <row r="1291" spans="5:5" x14ac:dyDescent="0.3">
      <c r="E1291" s="37"/>
    </row>
    <row r="1292" spans="5:5" x14ac:dyDescent="0.3">
      <c r="E1292" s="37"/>
    </row>
    <row r="1293" spans="5:5" x14ac:dyDescent="0.3">
      <c r="E1293" s="37"/>
    </row>
    <row r="1294" spans="5:5" x14ac:dyDescent="0.3">
      <c r="E1294" s="37"/>
    </row>
    <row r="1295" spans="5:5" x14ac:dyDescent="0.3">
      <c r="E1295" s="37"/>
    </row>
    <row r="1296" spans="5:5" x14ac:dyDescent="0.3">
      <c r="E1296" s="37"/>
    </row>
    <row r="1297" spans="5:5" x14ac:dyDescent="0.3">
      <c r="E1297" s="37"/>
    </row>
    <row r="1298" spans="5:5" x14ac:dyDescent="0.3">
      <c r="E1298" s="37"/>
    </row>
    <row r="1299" spans="5:5" x14ac:dyDescent="0.3">
      <c r="E1299" s="37"/>
    </row>
    <row r="1300" spans="5:5" x14ac:dyDescent="0.3">
      <c r="E1300" s="37"/>
    </row>
    <row r="1301" spans="5:5" x14ac:dyDescent="0.3">
      <c r="E1301" s="37"/>
    </row>
    <row r="1302" spans="5:5" x14ac:dyDescent="0.3">
      <c r="E1302" s="37"/>
    </row>
    <row r="1303" spans="5:5" x14ac:dyDescent="0.3">
      <c r="E1303" s="37"/>
    </row>
    <row r="1304" spans="5:5" x14ac:dyDescent="0.3">
      <c r="E1304" s="37"/>
    </row>
    <row r="1305" spans="5:5" x14ac:dyDescent="0.3">
      <c r="E1305" s="37"/>
    </row>
    <row r="1306" spans="5:5" x14ac:dyDescent="0.3">
      <c r="E1306" s="37"/>
    </row>
    <row r="1307" spans="5:5" x14ac:dyDescent="0.3">
      <c r="E1307" s="37"/>
    </row>
    <row r="1308" spans="5:5" x14ac:dyDescent="0.3">
      <c r="E1308" s="37"/>
    </row>
    <row r="1309" spans="5:5" x14ac:dyDescent="0.3">
      <c r="E1309" s="37"/>
    </row>
    <row r="1310" spans="5:5" x14ac:dyDescent="0.3">
      <c r="E1310" s="37"/>
    </row>
    <row r="1311" spans="5:5" x14ac:dyDescent="0.3">
      <c r="E1311" s="37"/>
    </row>
    <row r="1312" spans="5:5" x14ac:dyDescent="0.3">
      <c r="E1312" s="37"/>
    </row>
    <row r="1313" spans="5:5" x14ac:dyDescent="0.3">
      <c r="E1313" s="37"/>
    </row>
    <row r="1314" spans="5:5" x14ac:dyDescent="0.3">
      <c r="E1314" s="37"/>
    </row>
    <row r="1315" spans="5:5" x14ac:dyDescent="0.3">
      <c r="E1315" s="37"/>
    </row>
    <row r="1316" spans="5:5" x14ac:dyDescent="0.3">
      <c r="E1316" s="37"/>
    </row>
    <row r="1317" spans="5:5" x14ac:dyDescent="0.3">
      <c r="E1317" s="37"/>
    </row>
    <row r="1318" spans="5:5" x14ac:dyDescent="0.3">
      <c r="E1318" s="37"/>
    </row>
    <row r="1319" spans="5:5" x14ac:dyDescent="0.3">
      <c r="E1319" s="37"/>
    </row>
    <row r="1320" spans="5:5" x14ac:dyDescent="0.3">
      <c r="E1320" s="37"/>
    </row>
    <row r="1321" spans="5:5" x14ac:dyDescent="0.3">
      <c r="E1321" s="37"/>
    </row>
    <row r="1322" spans="5:5" x14ac:dyDescent="0.3">
      <c r="E1322" s="37"/>
    </row>
    <row r="1323" spans="5:5" x14ac:dyDescent="0.3">
      <c r="E1323" s="37"/>
    </row>
    <row r="1324" spans="5:5" x14ac:dyDescent="0.3">
      <c r="E1324" s="37"/>
    </row>
    <row r="1325" spans="5:5" x14ac:dyDescent="0.3">
      <c r="E1325" s="37"/>
    </row>
    <row r="1326" spans="5:5" x14ac:dyDescent="0.3">
      <c r="E1326" s="37"/>
    </row>
    <row r="1327" spans="5:5" x14ac:dyDescent="0.3">
      <c r="E1327" s="37"/>
    </row>
    <row r="1328" spans="5:5" x14ac:dyDescent="0.3">
      <c r="E1328" s="37"/>
    </row>
    <row r="1329" spans="5:5" x14ac:dyDescent="0.3">
      <c r="E1329" s="37"/>
    </row>
    <row r="1330" spans="5:5" x14ac:dyDescent="0.3">
      <c r="E1330" s="37"/>
    </row>
    <row r="1331" spans="5:5" x14ac:dyDescent="0.3">
      <c r="E1331" s="37"/>
    </row>
    <row r="1332" spans="5:5" x14ac:dyDescent="0.3">
      <c r="E1332" s="37"/>
    </row>
    <row r="1333" spans="5:5" x14ac:dyDescent="0.3">
      <c r="E1333" s="37"/>
    </row>
    <row r="1334" spans="5:5" x14ac:dyDescent="0.3">
      <c r="E1334" s="37"/>
    </row>
    <row r="1335" spans="5:5" x14ac:dyDescent="0.3">
      <c r="E1335" s="37"/>
    </row>
    <row r="1336" spans="5:5" x14ac:dyDescent="0.3">
      <c r="E1336" s="37"/>
    </row>
    <row r="1337" spans="5:5" x14ac:dyDescent="0.3">
      <c r="E1337" s="37"/>
    </row>
    <row r="1338" spans="5:5" x14ac:dyDescent="0.3">
      <c r="E1338" s="37"/>
    </row>
    <row r="1339" spans="5:5" x14ac:dyDescent="0.3">
      <c r="E1339" s="37"/>
    </row>
    <row r="1340" spans="5:5" x14ac:dyDescent="0.3">
      <c r="E1340" s="37"/>
    </row>
    <row r="1341" spans="5:5" x14ac:dyDescent="0.3">
      <c r="E1341" s="37"/>
    </row>
    <row r="1342" spans="5:5" x14ac:dyDescent="0.3">
      <c r="E1342" s="37"/>
    </row>
    <row r="1343" spans="5:5" x14ac:dyDescent="0.3">
      <c r="E1343" s="37"/>
    </row>
    <row r="1344" spans="5:5" x14ac:dyDescent="0.3">
      <c r="E1344" s="37"/>
    </row>
    <row r="1345" spans="5:5" x14ac:dyDescent="0.3">
      <c r="E1345" s="37"/>
    </row>
    <row r="1346" spans="5:5" x14ac:dyDescent="0.3">
      <c r="E1346" s="37"/>
    </row>
    <row r="1347" spans="5:5" x14ac:dyDescent="0.3">
      <c r="E1347" s="37"/>
    </row>
    <row r="1348" spans="5:5" x14ac:dyDescent="0.3">
      <c r="E1348" s="37"/>
    </row>
    <row r="1349" spans="5:5" x14ac:dyDescent="0.3">
      <c r="E1349" s="37"/>
    </row>
    <row r="1350" spans="5:5" x14ac:dyDescent="0.3">
      <c r="E1350" s="37"/>
    </row>
    <row r="1351" spans="5:5" x14ac:dyDescent="0.3">
      <c r="E1351" s="37"/>
    </row>
    <row r="1352" spans="5:5" x14ac:dyDescent="0.3">
      <c r="E1352" s="37"/>
    </row>
    <row r="1353" spans="5:5" x14ac:dyDescent="0.3">
      <c r="E1353" s="37"/>
    </row>
    <row r="1354" spans="5:5" x14ac:dyDescent="0.3">
      <c r="E1354" s="37"/>
    </row>
    <row r="1355" spans="5:5" x14ac:dyDescent="0.3">
      <c r="E1355" s="37"/>
    </row>
    <row r="1356" spans="5:5" x14ac:dyDescent="0.3">
      <c r="E1356" s="37"/>
    </row>
    <row r="1357" spans="5:5" x14ac:dyDescent="0.3">
      <c r="E1357" s="37"/>
    </row>
    <row r="1358" spans="5:5" x14ac:dyDescent="0.3">
      <c r="E1358" s="37"/>
    </row>
    <row r="1359" spans="5:5" x14ac:dyDescent="0.3">
      <c r="E1359" s="37"/>
    </row>
    <row r="1360" spans="5:5" x14ac:dyDescent="0.3">
      <c r="E1360" s="37"/>
    </row>
    <row r="1361" spans="5:5" x14ac:dyDescent="0.3">
      <c r="E1361" s="37"/>
    </row>
    <row r="1362" spans="5:5" x14ac:dyDescent="0.3">
      <c r="E1362" s="37"/>
    </row>
    <row r="1363" spans="5:5" x14ac:dyDescent="0.3">
      <c r="E1363" s="37"/>
    </row>
    <row r="1364" spans="5:5" x14ac:dyDescent="0.3">
      <c r="E1364" s="37"/>
    </row>
    <row r="1365" spans="5:5" x14ac:dyDescent="0.3">
      <c r="E1365" s="37"/>
    </row>
    <row r="1366" spans="5:5" x14ac:dyDescent="0.3">
      <c r="E1366" s="37"/>
    </row>
    <row r="1367" spans="5:5" x14ac:dyDescent="0.3">
      <c r="E1367" s="37"/>
    </row>
    <row r="1368" spans="5:5" x14ac:dyDescent="0.3">
      <c r="E1368" s="37"/>
    </row>
    <row r="1369" spans="5:5" x14ac:dyDescent="0.3">
      <c r="E1369" s="37"/>
    </row>
    <row r="1370" spans="5:5" x14ac:dyDescent="0.3">
      <c r="E1370" s="37"/>
    </row>
    <row r="1371" spans="5:5" x14ac:dyDescent="0.3">
      <c r="E1371" s="37"/>
    </row>
    <row r="1372" spans="5:5" x14ac:dyDescent="0.3">
      <c r="E1372" s="37"/>
    </row>
    <row r="1373" spans="5:5" x14ac:dyDescent="0.3">
      <c r="E1373" s="37"/>
    </row>
    <row r="1374" spans="5:5" x14ac:dyDescent="0.3">
      <c r="E1374" s="37"/>
    </row>
    <row r="1375" spans="5:5" x14ac:dyDescent="0.3">
      <c r="E1375" s="37"/>
    </row>
    <row r="1376" spans="5:5" x14ac:dyDescent="0.3">
      <c r="E1376" s="37"/>
    </row>
    <row r="1377" spans="5:5" x14ac:dyDescent="0.3">
      <c r="E1377" s="37"/>
    </row>
    <row r="1378" spans="5:5" x14ac:dyDescent="0.3">
      <c r="E1378" s="37"/>
    </row>
    <row r="1379" spans="5:5" x14ac:dyDescent="0.3">
      <c r="E1379" s="37"/>
    </row>
    <row r="1380" spans="5:5" x14ac:dyDescent="0.3">
      <c r="E1380" s="37"/>
    </row>
    <row r="1381" spans="5:5" x14ac:dyDescent="0.3">
      <c r="E1381" s="37"/>
    </row>
    <row r="1382" spans="5:5" x14ac:dyDescent="0.3">
      <c r="E1382" s="37"/>
    </row>
    <row r="1383" spans="5:5" x14ac:dyDescent="0.3">
      <c r="E1383" s="37"/>
    </row>
    <row r="1384" spans="5:5" x14ac:dyDescent="0.3">
      <c r="E1384" s="37"/>
    </row>
    <row r="1385" spans="5:5" x14ac:dyDescent="0.3">
      <c r="E1385" s="37"/>
    </row>
    <row r="1386" spans="5:5" x14ac:dyDescent="0.3">
      <c r="E1386" s="37"/>
    </row>
    <row r="1387" spans="5:5" x14ac:dyDescent="0.3">
      <c r="E1387" s="37"/>
    </row>
    <row r="1388" spans="5:5" x14ac:dyDescent="0.3">
      <c r="E1388" s="37"/>
    </row>
    <row r="1389" spans="5:5" x14ac:dyDescent="0.3">
      <c r="E1389" s="37"/>
    </row>
    <row r="1390" spans="5:5" x14ac:dyDescent="0.3">
      <c r="E1390" s="37"/>
    </row>
    <row r="1391" spans="5:5" x14ac:dyDescent="0.3">
      <c r="E1391" s="37"/>
    </row>
    <row r="1392" spans="5:5" x14ac:dyDescent="0.3">
      <c r="E1392" s="37"/>
    </row>
    <row r="1393" spans="5:5" x14ac:dyDescent="0.3">
      <c r="E1393" s="37"/>
    </row>
    <row r="1394" spans="5:5" x14ac:dyDescent="0.3">
      <c r="E1394" s="37"/>
    </row>
    <row r="1395" spans="5:5" x14ac:dyDescent="0.3">
      <c r="E1395" s="37"/>
    </row>
    <row r="1396" spans="5:5" x14ac:dyDescent="0.3">
      <c r="E1396" s="37"/>
    </row>
    <row r="1397" spans="5:5" x14ac:dyDescent="0.3">
      <c r="E1397" s="37"/>
    </row>
    <row r="1398" spans="5:5" x14ac:dyDescent="0.3">
      <c r="E1398" s="37"/>
    </row>
    <row r="1399" spans="5:5" x14ac:dyDescent="0.3">
      <c r="E1399" s="37"/>
    </row>
    <row r="1400" spans="5:5" x14ac:dyDescent="0.3">
      <c r="E1400" s="37"/>
    </row>
    <row r="1401" spans="5:5" x14ac:dyDescent="0.3">
      <c r="E1401" s="37"/>
    </row>
    <row r="1402" spans="5:5" x14ac:dyDescent="0.3">
      <c r="E1402" s="37"/>
    </row>
    <row r="1403" spans="5:5" x14ac:dyDescent="0.3">
      <c r="E1403" s="37"/>
    </row>
    <row r="1404" spans="5:5" x14ac:dyDescent="0.3">
      <c r="E1404" s="37"/>
    </row>
    <row r="1405" spans="5:5" x14ac:dyDescent="0.3">
      <c r="E1405" s="37"/>
    </row>
    <row r="1406" spans="5:5" x14ac:dyDescent="0.3">
      <c r="E1406" s="37"/>
    </row>
    <row r="1407" spans="5:5" x14ac:dyDescent="0.3">
      <c r="E1407" s="37"/>
    </row>
    <row r="1408" spans="5:5" x14ac:dyDescent="0.3">
      <c r="E1408" s="37"/>
    </row>
    <row r="1409" spans="5:5" x14ac:dyDescent="0.3">
      <c r="E1409" s="37"/>
    </row>
    <row r="1410" spans="5:5" x14ac:dyDescent="0.3">
      <c r="E1410" s="37"/>
    </row>
    <row r="1411" spans="5:5" x14ac:dyDescent="0.3">
      <c r="E1411" s="37"/>
    </row>
    <row r="1412" spans="5:5" x14ac:dyDescent="0.3">
      <c r="E1412" s="37"/>
    </row>
    <row r="1413" spans="5:5" x14ac:dyDescent="0.3">
      <c r="E1413" s="37"/>
    </row>
    <row r="1414" spans="5:5" x14ac:dyDescent="0.3">
      <c r="E1414" s="37"/>
    </row>
    <row r="1415" spans="5:5" x14ac:dyDescent="0.3">
      <c r="E1415" s="37"/>
    </row>
    <row r="1416" spans="5:5" x14ac:dyDescent="0.3">
      <c r="E1416" s="37"/>
    </row>
    <row r="1417" spans="5:5" x14ac:dyDescent="0.3">
      <c r="E1417" s="37"/>
    </row>
    <row r="1418" spans="5:5" x14ac:dyDescent="0.3">
      <c r="E1418" s="37"/>
    </row>
    <row r="1419" spans="5:5" x14ac:dyDescent="0.3">
      <c r="E1419" s="37"/>
    </row>
    <row r="1420" spans="5:5" x14ac:dyDescent="0.3">
      <c r="E1420" s="37"/>
    </row>
    <row r="1421" spans="5:5" x14ac:dyDescent="0.3">
      <c r="E1421" s="37"/>
    </row>
    <row r="1422" spans="5:5" x14ac:dyDescent="0.3">
      <c r="E1422" s="37"/>
    </row>
    <row r="1423" spans="5:5" x14ac:dyDescent="0.3">
      <c r="E1423" s="37"/>
    </row>
    <row r="1424" spans="5:5" x14ac:dyDescent="0.3">
      <c r="E1424" s="37"/>
    </row>
    <row r="1425" spans="5:5" x14ac:dyDescent="0.3">
      <c r="E1425" s="37"/>
    </row>
    <row r="1426" spans="5:5" x14ac:dyDescent="0.3">
      <c r="E1426" s="37"/>
    </row>
    <row r="1427" spans="5:5" x14ac:dyDescent="0.3">
      <c r="E1427" s="37"/>
    </row>
    <row r="1428" spans="5:5" x14ac:dyDescent="0.3">
      <c r="E1428" s="37"/>
    </row>
    <row r="1429" spans="5:5" x14ac:dyDescent="0.3">
      <c r="E1429" s="37"/>
    </row>
    <row r="1430" spans="5:5" x14ac:dyDescent="0.3">
      <c r="E1430" s="37"/>
    </row>
    <row r="1431" spans="5:5" x14ac:dyDescent="0.3">
      <c r="E1431" s="37"/>
    </row>
    <row r="1432" spans="5:5" x14ac:dyDescent="0.3">
      <c r="E1432" s="37"/>
    </row>
    <row r="1433" spans="5:5" x14ac:dyDescent="0.3">
      <c r="E1433" s="37"/>
    </row>
    <row r="1434" spans="5:5" x14ac:dyDescent="0.3">
      <c r="E1434" s="37"/>
    </row>
    <row r="1435" spans="5:5" x14ac:dyDescent="0.3">
      <c r="E1435" s="37"/>
    </row>
    <row r="1436" spans="5:5" x14ac:dyDescent="0.3">
      <c r="E1436" s="37"/>
    </row>
    <row r="1437" spans="5:5" x14ac:dyDescent="0.3">
      <c r="E1437" s="37"/>
    </row>
    <row r="1438" spans="5:5" x14ac:dyDescent="0.3">
      <c r="E1438" s="37"/>
    </row>
    <row r="1439" spans="5:5" x14ac:dyDescent="0.3">
      <c r="E1439" s="37"/>
    </row>
    <row r="1440" spans="5:5" x14ac:dyDescent="0.3">
      <c r="E1440" s="37"/>
    </row>
    <row r="1441" spans="5:5" x14ac:dyDescent="0.3">
      <c r="E1441" s="37"/>
    </row>
    <row r="1442" spans="5:5" x14ac:dyDescent="0.3">
      <c r="E1442" s="37"/>
    </row>
    <row r="1443" spans="5:5" x14ac:dyDescent="0.3">
      <c r="E1443" s="37"/>
    </row>
    <row r="1444" spans="5:5" x14ac:dyDescent="0.3">
      <c r="E1444" s="37"/>
    </row>
    <row r="1445" spans="5:5" x14ac:dyDescent="0.3">
      <c r="E1445" s="37"/>
    </row>
    <row r="1446" spans="5:5" x14ac:dyDescent="0.3">
      <c r="E1446" s="37"/>
    </row>
    <row r="1447" spans="5:5" x14ac:dyDescent="0.3">
      <c r="E1447" s="37"/>
    </row>
    <row r="1448" spans="5:5" x14ac:dyDescent="0.3">
      <c r="E1448" s="37"/>
    </row>
    <row r="1449" spans="5:5" x14ac:dyDescent="0.3">
      <c r="E1449" s="37"/>
    </row>
    <row r="1450" spans="5:5" x14ac:dyDescent="0.3">
      <c r="E1450" s="37"/>
    </row>
    <row r="1451" spans="5:5" x14ac:dyDescent="0.3">
      <c r="E1451" s="37"/>
    </row>
    <row r="1452" spans="5:5" x14ac:dyDescent="0.3">
      <c r="E1452" s="37"/>
    </row>
    <row r="1453" spans="5:5" x14ac:dyDescent="0.3">
      <c r="E1453" s="37"/>
    </row>
    <row r="1454" spans="5:5" x14ac:dyDescent="0.3">
      <c r="E1454" s="37"/>
    </row>
    <row r="1455" spans="5:5" x14ac:dyDescent="0.3">
      <c r="E1455" s="37"/>
    </row>
    <row r="1456" spans="5:5" x14ac:dyDescent="0.3">
      <c r="E1456" s="37"/>
    </row>
    <row r="1457" spans="5:5" x14ac:dyDescent="0.3">
      <c r="E1457" s="37"/>
    </row>
    <row r="1458" spans="5:5" x14ac:dyDescent="0.3">
      <c r="E1458" s="37"/>
    </row>
    <row r="1459" spans="5:5" x14ac:dyDescent="0.3">
      <c r="E1459" s="37"/>
    </row>
    <row r="1460" spans="5:5" x14ac:dyDescent="0.3">
      <c r="E1460" s="37"/>
    </row>
    <row r="1461" spans="5:5" x14ac:dyDescent="0.3">
      <c r="E1461" s="37"/>
    </row>
    <row r="1462" spans="5:5" x14ac:dyDescent="0.3">
      <c r="E1462" s="37"/>
    </row>
    <row r="1463" spans="5:5" x14ac:dyDescent="0.3">
      <c r="E1463" s="37"/>
    </row>
    <row r="1464" spans="5:5" x14ac:dyDescent="0.3">
      <c r="E1464" s="37"/>
    </row>
    <row r="1465" spans="5:5" x14ac:dyDescent="0.3">
      <c r="E1465" s="37"/>
    </row>
    <row r="1466" spans="5:5" x14ac:dyDescent="0.3">
      <c r="E1466" s="37"/>
    </row>
    <row r="1467" spans="5:5" x14ac:dyDescent="0.3">
      <c r="E1467" s="37"/>
    </row>
    <row r="1468" spans="5:5" x14ac:dyDescent="0.3">
      <c r="E1468" s="37"/>
    </row>
    <row r="1469" spans="5:5" x14ac:dyDescent="0.3">
      <c r="E1469" s="37"/>
    </row>
    <row r="1470" spans="5:5" x14ac:dyDescent="0.3">
      <c r="E1470" s="37"/>
    </row>
    <row r="1471" spans="5:5" x14ac:dyDescent="0.3">
      <c r="E1471" s="37"/>
    </row>
    <row r="1472" spans="5:5" x14ac:dyDescent="0.3">
      <c r="E1472" s="37"/>
    </row>
    <row r="1473" spans="5:5" x14ac:dyDescent="0.3">
      <c r="E1473" s="37"/>
    </row>
    <row r="1474" spans="5:5" x14ac:dyDescent="0.3">
      <c r="E1474" s="37"/>
    </row>
    <row r="1475" spans="5:5" x14ac:dyDescent="0.3">
      <c r="E1475" s="37"/>
    </row>
    <row r="1476" spans="5:5" x14ac:dyDescent="0.3">
      <c r="E1476" s="37"/>
    </row>
    <row r="1477" spans="5:5" x14ac:dyDescent="0.3">
      <c r="E1477" s="37"/>
    </row>
    <row r="1478" spans="5:5" x14ac:dyDescent="0.3">
      <c r="E1478" s="37"/>
    </row>
    <row r="1479" spans="5:5" x14ac:dyDescent="0.3">
      <c r="E1479" s="37"/>
    </row>
    <row r="1480" spans="5:5" x14ac:dyDescent="0.3">
      <c r="E1480" s="37"/>
    </row>
    <row r="1481" spans="5:5" x14ac:dyDescent="0.3">
      <c r="E1481" s="37"/>
    </row>
    <row r="1482" spans="5:5" x14ac:dyDescent="0.3">
      <c r="E1482" s="37"/>
    </row>
    <row r="1483" spans="5:5" x14ac:dyDescent="0.3">
      <c r="E1483" s="37"/>
    </row>
    <row r="1484" spans="5:5" x14ac:dyDescent="0.3">
      <c r="E1484" s="37"/>
    </row>
    <row r="1485" spans="5:5" x14ac:dyDescent="0.3">
      <c r="E1485" s="37"/>
    </row>
    <row r="1486" spans="5:5" x14ac:dyDescent="0.3">
      <c r="E1486" s="37"/>
    </row>
    <row r="1487" spans="5:5" x14ac:dyDescent="0.3">
      <c r="E1487" s="37"/>
    </row>
    <row r="1488" spans="5:5" x14ac:dyDescent="0.3">
      <c r="E1488" s="37"/>
    </row>
    <row r="1489" spans="5:5" x14ac:dyDescent="0.3">
      <c r="E1489" s="37"/>
    </row>
    <row r="1490" spans="5:5" x14ac:dyDescent="0.3">
      <c r="E1490" s="37"/>
    </row>
    <row r="1491" spans="5:5" x14ac:dyDescent="0.3">
      <c r="E1491" s="37"/>
    </row>
    <row r="1492" spans="5:5" x14ac:dyDescent="0.3">
      <c r="E1492" s="37"/>
    </row>
    <row r="1493" spans="5:5" x14ac:dyDescent="0.3">
      <c r="E1493" s="37"/>
    </row>
    <row r="1494" spans="5:5" x14ac:dyDescent="0.3">
      <c r="E1494" s="37"/>
    </row>
    <row r="1495" spans="5:5" x14ac:dyDescent="0.3">
      <c r="E1495" s="37"/>
    </row>
    <row r="1496" spans="5:5" x14ac:dyDescent="0.3">
      <c r="E1496" s="37"/>
    </row>
    <row r="1497" spans="5:5" x14ac:dyDescent="0.3">
      <c r="E1497" s="37"/>
    </row>
    <row r="1498" spans="5:5" x14ac:dyDescent="0.3">
      <c r="E1498" s="37"/>
    </row>
    <row r="1499" spans="5:5" x14ac:dyDescent="0.3">
      <c r="E1499" s="37"/>
    </row>
    <row r="1500" spans="5:5" x14ac:dyDescent="0.3">
      <c r="E1500" s="37"/>
    </row>
    <row r="1501" spans="5:5" x14ac:dyDescent="0.3">
      <c r="E1501" s="37"/>
    </row>
    <row r="1502" spans="5:5" x14ac:dyDescent="0.3">
      <c r="E1502" s="37"/>
    </row>
    <row r="1503" spans="5:5" x14ac:dyDescent="0.3">
      <c r="E1503" s="37"/>
    </row>
    <row r="1504" spans="5:5" x14ac:dyDescent="0.3">
      <c r="E1504" s="37"/>
    </row>
    <row r="1505" spans="5:5" x14ac:dyDescent="0.3">
      <c r="E1505" s="37"/>
    </row>
    <row r="1506" spans="5:5" x14ac:dyDescent="0.3">
      <c r="E1506" s="37"/>
    </row>
    <row r="1507" spans="5:5" x14ac:dyDescent="0.3">
      <c r="E1507" s="37"/>
    </row>
    <row r="1508" spans="5:5" x14ac:dyDescent="0.3">
      <c r="E1508" s="37"/>
    </row>
    <row r="1509" spans="5:5" x14ac:dyDescent="0.3">
      <c r="E1509" s="37"/>
    </row>
    <row r="1510" spans="5:5" x14ac:dyDescent="0.3">
      <c r="E1510" s="37"/>
    </row>
    <row r="1511" spans="5:5" x14ac:dyDescent="0.3">
      <c r="E1511" s="37"/>
    </row>
    <row r="1512" spans="5:5" x14ac:dyDescent="0.3">
      <c r="E1512" s="37"/>
    </row>
    <row r="1513" spans="5:5" x14ac:dyDescent="0.3">
      <c r="E1513" s="37"/>
    </row>
    <row r="1514" spans="5:5" x14ac:dyDescent="0.3">
      <c r="E1514" s="37"/>
    </row>
    <row r="1515" spans="5:5" x14ac:dyDescent="0.3">
      <c r="E1515" s="37"/>
    </row>
    <row r="1516" spans="5:5" x14ac:dyDescent="0.3">
      <c r="E1516" s="37"/>
    </row>
    <row r="1517" spans="5:5" x14ac:dyDescent="0.3">
      <c r="E1517" s="37"/>
    </row>
    <row r="1518" spans="5:5" x14ac:dyDescent="0.3">
      <c r="E1518" s="37"/>
    </row>
    <row r="1519" spans="5:5" x14ac:dyDescent="0.3">
      <c r="E1519" s="37"/>
    </row>
    <row r="1520" spans="5:5" x14ac:dyDescent="0.3">
      <c r="E1520" s="37"/>
    </row>
    <row r="1521" spans="5:5" x14ac:dyDescent="0.3">
      <c r="E1521" s="37"/>
    </row>
    <row r="1522" spans="5:5" x14ac:dyDescent="0.3">
      <c r="E1522" s="37"/>
    </row>
    <row r="1523" spans="5:5" x14ac:dyDescent="0.3">
      <c r="E1523" s="37"/>
    </row>
    <row r="1524" spans="5:5" x14ac:dyDescent="0.3">
      <c r="E1524" s="37"/>
    </row>
    <row r="1525" spans="5:5" x14ac:dyDescent="0.3">
      <c r="E1525" s="37"/>
    </row>
    <row r="1526" spans="5:5" x14ac:dyDescent="0.3">
      <c r="E1526" s="37"/>
    </row>
    <row r="1527" spans="5:5" x14ac:dyDescent="0.3">
      <c r="E1527" s="37"/>
    </row>
    <row r="1528" spans="5:5" x14ac:dyDescent="0.3">
      <c r="E1528" s="37"/>
    </row>
    <row r="1529" spans="5:5" x14ac:dyDescent="0.3">
      <c r="E1529" s="37"/>
    </row>
    <row r="1530" spans="5:5" x14ac:dyDescent="0.3">
      <c r="E1530" s="37"/>
    </row>
    <row r="1531" spans="5:5" x14ac:dyDescent="0.3">
      <c r="E1531" s="37"/>
    </row>
    <row r="1532" spans="5:5" x14ac:dyDescent="0.3">
      <c r="E1532" s="37"/>
    </row>
    <row r="1533" spans="5:5" x14ac:dyDescent="0.3">
      <c r="E1533" s="37"/>
    </row>
    <row r="1534" spans="5:5" x14ac:dyDescent="0.3">
      <c r="E1534" s="37"/>
    </row>
    <row r="1535" spans="5:5" x14ac:dyDescent="0.3">
      <c r="E1535" s="37"/>
    </row>
    <row r="1536" spans="5:5" x14ac:dyDescent="0.3">
      <c r="E1536" s="37"/>
    </row>
    <row r="1537" spans="5:5" x14ac:dyDescent="0.3">
      <c r="E1537" s="37"/>
    </row>
    <row r="1538" spans="5:5" x14ac:dyDescent="0.3">
      <c r="E1538" s="37"/>
    </row>
    <row r="1539" spans="5:5" x14ac:dyDescent="0.3">
      <c r="E1539" s="37"/>
    </row>
    <row r="1540" spans="5:5" x14ac:dyDescent="0.3">
      <c r="E1540" s="37"/>
    </row>
    <row r="1541" spans="5:5" x14ac:dyDescent="0.3">
      <c r="E1541" s="37"/>
    </row>
    <row r="1542" spans="5:5" x14ac:dyDescent="0.3">
      <c r="E1542" s="37"/>
    </row>
    <row r="1543" spans="5:5" x14ac:dyDescent="0.3">
      <c r="E1543" s="37"/>
    </row>
    <row r="1544" spans="5:5" x14ac:dyDescent="0.3">
      <c r="E1544" s="37"/>
    </row>
    <row r="1545" spans="5:5" x14ac:dyDescent="0.3">
      <c r="E1545" s="37"/>
    </row>
    <row r="1546" spans="5:5" x14ac:dyDescent="0.3">
      <c r="E1546" s="37"/>
    </row>
    <row r="1547" spans="5:5" x14ac:dyDescent="0.3">
      <c r="E1547" s="37"/>
    </row>
    <row r="1548" spans="5:5" x14ac:dyDescent="0.3">
      <c r="E1548" s="37"/>
    </row>
    <row r="1549" spans="5:5" x14ac:dyDescent="0.3">
      <c r="E1549" s="37"/>
    </row>
    <row r="1550" spans="5:5" x14ac:dyDescent="0.3">
      <c r="E1550" s="37"/>
    </row>
    <row r="1551" spans="5:5" x14ac:dyDescent="0.3">
      <c r="E1551" s="37"/>
    </row>
    <row r="1552" spans="5:5" x14ac:dyDescent="0.3">
      <c r="E1552" s="37"/>
    </row>
    <row r="1553" spans="5:5" x14ac:dyDescent="0.3">
      <c r="E1553" s="37"/>
    </row>
    <row r="1554" spans="5:5" x14ac:dyDescent="0.3">
      <c r="E1554" s="37"/>
    </row>
    <row r="1555" spans="5:5" x14ac:dyDescent="0.3">
      <c r="E1555" s="37"/>
    </row>
    <row r="1556" spans="5:5" x14ac:dyDescent="0.3">
      <c r="E1556" s="37"/>
    </row>
    <row r="1557" spans="5:5" x14ac:dyDescent="0.3">
      <c r="E1557" s="37"/>
    </row>
    <row r="1558" spans="5:5" x14ac:dyDescent="0.3">
      <c r="E1558" s="37"/>
    </row>
    <row r="1559" spans="5:5" x14ac:dyDescent="0.3">
      <c r="E1559" s="37"/>
    </row>
    <row r="1560" spans="5:5" x14ac:dyDescent="0.3">
      <c r="E1560" s="37"/>
    </row>
    <row r="1561" spans="5:5" x14ac:dyDescent="0.3">
      <c r="E1561" s="37"/>
    </row>
    <row r="1562" spans="5:5" x14ac:dyDescent="0.3">
      <c r="E1562" s="37"/>
    </row>
    <row r="1563" spans="5:5" x14ac:dyDescent="0.3">
      <c r="E1563" s="37"/>
    </row>
    <row r="1564" spans="5:5" x14ac:dyDescent="0.3">
      <c r="E1564" s="37"/>
    </row>
    <row r="1565" spans="5:5" x14ac:dyDescent="0.3">
      <c r="E1565" s="37"/>
    </row>
    <row r="1566" spans="5:5" x14ac:dyDescent="0.3">
      <c r="E1566" s="37"/>
    </row>
    <row r="1567" spans="5:5" x14ac:dyDescent="0.3">
      <c r="E1567" s="37"/>
    </row>
    <row r="1568" spans="5:5" x14ac:dyDescent="0.3">
      <c r="E1568" s="37"/>
    </row>
    <row r="1569" spans="5:5" x14ac:dyDescent="0.3">
      <c r="E1569" s="37"/>
    </row>
    <row r="1570" spans="5:5" x14ac:dyDescent="0.3">
      <c r="E1570" s="37"/>
    </row>
    <row r="1571" spans="5:5" x14ac:dyDescent="0.3">
      <c r="E1571" s="37"/>
    </row>
    <row r="1572" spans="5:5" x14ac:dyDescent="0.3">
      <c r="E1572" s="37"/>
    </row>
    <row r="1573" spans="5:5" x14ac:dyDescent="0.3">
      <c r="E1573" s="37"/>
    </row>
    <row r="1574" spans="5:5" x14ac:dyDescent="0.3">
      <c r="E1574" s="37"/>
    </row>
    <row r="1575" spans="5:5" x14ac:dyDescent="0.3">
      <c r="E1575" s="37"/>
    </row>
    <row r="1576" spans="5:5" x14ac:dyDescent="0.3">
      <c r="E1576" s="37"/>
    </row>
    <row r="1577" spans="5:5" x14ac:dyDescent="0.3">
      <c r="E1577" s="37"/>
    </row>
    <row r="1578" spans="5:5" x14ac:dyDescent="0.3">
      <c r="E1578" s="37"/>
    </row>
    <row r="1579" spans="5:5" x14ac:dyDescent="0.3">
      <c r="E1579" s="37"/>
    </row>
    <row r="1580" spans="5:5" x14ac:dyDescent="0.3">
      <c r="E1580" s="37"/>
    </row>
    <row r="1581" spans="5:5" x14ac:dyDescent="0.3">
      <c r="E1581" s="37"/>
    </row>
    <row r="1582" spans="5:5" x14ac:dyDescent="0.3">
      <c r="E1582" s="37"/>
    </row>
    <row r="1583" spans="5:5" x14ac:dyDescent="0.3">
      <c r="E1583" s="37"/>
    </row>
    <row r="1584" spans="5:5" x14ac:dyDescent="0.3">
      <c r="E1584" s="37"/>
    </row>
    <row r="1585" spans="5:5" x14ac:dyDescent="0.3">
      <c r="E1585" s="37"/>
    </row>
    <row r="1586" spans="5:5" x14ac:dyDescent="0.3">
      <c r="E1586" s="37"/>
    </row>
    <row r="1587" spans="5:5" x14ac:dyDescent="0.3">
      <c r="E1587" s="37"/>
    </row>
    <row r="1588" spans="5:5" x14ac:dyDescent="0.3">
      <c r="E1588" s="37"/>
    </row>
    <row r="1589" spans="5:5" x14ac:dyDescent="0.3">
      <c r="E1589" s="37"/>
    </row>
    <row r="1590" spans="5:5" x14ac:dyDescent="0.3">
      <c r="E1590" s="37"/>
    </row>
    <row r="1591" spans="5:5" x14ac:dyDescent="0.3">
      <c r="E1591" s="37"/>
    </row>
    <row r="1592" spans="5:5" x14ac:dyDescent="0.3">
      <c r="E1592" s="37"/>
    </row>
    <row r="1593" spans="5:5" x14ac:dyDescent="0.3">
      <c r="E1593" s="37"/>
    </row>
    <row r="1594" spans="5:5" x14ac:dyDescent="0.3">
      <c r="E1594" s="37"/>
    </row>
    <row r="1595" spans="5:5" x14ac:dyDescent="0.3">
      <c r="E1595" s="37"/>
    </row>
    <row r="1596" spans="5:5" x14ac:dyDescent="0.3">
      <c r="E1596" s="37"/>
    </row>
    <row r="1597" spans="5:5" x14ac:dyDescent="0.3">
      <c r="E1597" s="37"/>
    </row>
    <row r="1598" spans="5:5" x14ac:dyDescent="0.3">
      <c r="E1598" s="37"/>
    </row>
    <row r="1599" spans="5:5" x14ac:dyDescent="0.3">
      <c r="E1599" s="37"/>
    </row>
    <row r="1600" spans="5:5" x14ac:dyDescent="0.3">
      <c r="E1600" s="37"/>
    </row>
    <row r="1601" spans="5:5" x14ac:dyDescent="0.3">
      <c r="E1601" s="37"/>
    </row>
    <row r="1602" spans="5:5" x14ac:dyDescent="0.3">
      <c r="E1602" s="37"/>
    </row>
    <row r="1603" spans="5:5" x14ac:dyDescent="0.3">
      <c r="E1603" s="37"/>
    </row>
    <row r="1604" spans="5:5" x14ac:dyDescent="0.3">
      <c r="E1604" s="37"/>
    </row>
    <row r="1605" spans="5:5" x14ac:dyDescent="0.3">
      <c r="E1605" s="37"/>
    </row>
    <row r="1606" spans="5:5" x14ac:dyDescent="0.3">
      <c r="E1606" s="37"/>
    </row>
    <row r="1607" spans="5:5" x14ac:dyDescent="0.3">
      <c r="E1607" s="37"/>
    </row>
    <row r="1608" spans="5:5" x14ac:dyDescent="0.3">
      <c r="E1608" s="37"/>
    </row>
    <row r="1609" spans="5:5" x14ac:dyDescent="0.3">
      <c r="E1609" s="37"/>
    </row>
    <row r="1610" spans="5:5" x14ac:dyDescent="0.3">
      <c r="E1610" s="37"/>
    </row>
    <row r="1611" spans="5:5" x14ac:dyDescent="0.3">
      <c r="E1611" s="37"/>
    </row>
    <row r="1612" spans="5:5" x14ac:dyDescent="0.3">
      <c r="E1612" s="37"/>
    </row>
    <row r="1613" spans="5:5" x14ac:dyDescent="0.3">
      <c r="E1613" s="37"/>
    </row>
    <row r="1614" spans="5:5" x14ac:dyDescent="0.3">
      <c r="E1614" s="37"/>
    </row>
    <row r="1615" spans="5:5" x14ac:dyDescent="0.3">
      <c r="E1615" s="37"/>
    </row>
    <row r="1616" spans="5:5" x14ac:dyDescent="0.3">
      <c r="E1616" s="37"/>
    </row>
    <row r="1617" spans="5:5" x14ac:dyDescent="0.3">
      <c r="E1617" s="37"/>
    </row>
    <row r="1618" spans="5:5" x14ac:dyDescent="0.3">
      <c r="E1618" s="37"/>
    </row>
    <row r="1619" spans="5:5" x14ac:dyDescent="0.3">
      <c r="E1619" s="37"/>
    </row>
    <row r="1620" spans="5:5" x14ac:dyDescent="0.3">
      <c r="E1620" s="37"/>
    </row>
    <row r="1621" spans="5:5" x14ac:dyDescent="0.3">
      <c r="E1621" s="37"/>
    </row>
    <row r="1622" spans="5:5" x14ac:dyDescent="0.3">
      <c r="E1622" s="37"/>
    </row>
    <row r="1623" spans="5:5" x14ac:dyDescent="0.3">
      <c r="E1623" s="37"/>
    </row>
    <row r="1624" spans="5:5" x14ac:dyDescent="0.3">
      <c r="E1624" s="37"/>
    </row>
    <row r="1625" spans="5:5" x14ac:dyDescent="0.3">
      <c r="E1625" s="37"/>
    </row>
    <row r="1626" spans="5:5" x14ac:dyDescent="0.3">
      <c r="E1626" s="37"/>
    </row>
    <row r="1627" spans="5:5" x14ac:dyDescent="0.3">
      <c r="E1627" s="37"/>
    </row>
    <row r="1628" spans="5:5" x14ac:dyDescent="0.3">
      <c r="E1628" s="37"/>
    </row>
    <row r="1629" spans="5:5" x14ac:dyDescent="0.3">
      <c r="E1629" s="37"/>
    </row>
    <row r="1630" spans="5:5" x14ac:dyDescent="0.3">
      <c r="E1630" s="37"/>
    </row>
    <row r="1631" spans="5:5" x14ac:dyDescent="0.3">
      <c r="E1631" s="37"/>
    </row>
    <row r="1632" spans="5:5" x14ac:dyDescent="0.3">
      <c r="E1632" s="37"/>
    </row>
    <row r="1633" spans="5:5" x14ac:dyDescent="0.3">
      <c r="E1633" s="37"/>
    </row>
    <row r="1634" spans="5:5" x14ac:dyDescent="0.3">
      <c r="E1634" s="37"/>
    </row>
    <row r="1635" spans="5:5" x14ac:dyDescent="0.3">
      <c r="E1635" s="37"/>
    </row>
    <row r="1636" spans="5:5" x14ac:dyDescent="0.3">
      <c r="E1636" s="37"/>
    </row>
    <row r="1637" spans="5:5" x14ac:dyDescent="0.3">
      <c r="E1637" s="37"/>
    </row>
    <row r="1638" spans="5:5" x14ac:dyDescent="0.3">
      <c r="E1638" s="37"/>
    </row>
    <row r="1639" spans="5:5" x14ac:dyDescent="0.3">
      <c r="E1639" s="37"/>
    </row>
    <row r="1640" spans="5:5" x14ac:dyDescent="0.3">
      <c r="E1640" s="37"/>
    </row>
    <row r="1641" spans="5:5" x14ac:dyDescent="0.3">
      <c r="E1641" s="37"/>
    </row>
    <row r="1642" spans="5:5" x14ac:dyDescent="0.3">
      <c r="E1642" s="37"/>
    </row>
    <row r="1643" spans="5:5" x14ac:dyDescent="0.3">
      <c r="E1643" s="37"/>
    </row>
    <row r="1644" spans="5:5" x14ac:dyDescent="0.3">
      <c r="E1644" s="37"/>
    </row>
    <row r="1645" spans="5:5" x14ac:dyDescent="0.3">
      <c r="E1645" s="37"/>
    </row>
    <row r="1646" spans="5:5" x14ac:dyDescent="0.3">
      <c r="E1646" s="37"/>
    </row>
    <row r="1647" spans="5:5" x14ac:dyDescent="0.3">
      <c r="E1647" s="37"/>
    </row>
    <row r="1648" spans="5:5" x14ac:dyDescent="0.3">
      <c r="E1648" s="37"/>
    </row>
    <row r="1649" spans="5:5" x14ac:dyDescent="0.3">
      <c r="E1649" s="37"/>
    </row>
    <row r="1650" spans="5:5" x14ac:dyDescent="0.3">
      <c r="E1650" s="37"/>
    </row>
    <row r="1651" spans="5:5" x14ac:dyDescent="0.3">
      <c r="E1651" s="37"/>
    </row>
    <row r="1652" spans="5:5" x14ac:dyDescent="0.3">
      <c r="E1652" s="37"/>
    </row>
    <row r="1653" spans="5:5" x14ac:dyDescent="0.3">
      <c r="E1653" s="37"/>
    </row>
    <row r="1654" spans="5:5" x14ac:dyDescent="0.3">
      <c r="E1654" s="37"/>
    </row>
    <row r="1655" spans="5:5" x14ac:dyDescent="0.3">
      <c r="E1655" s="37"/>
    </row>
    <row r="1656" spans="5:5" x14ac:dyDescent="0.3">
      <c r="E1656" s="37"/>
    </row>
    <row r="1657" spans="5:5" x14ac:dyDescent="0.3">
      <c r="E1657" s="37"/>
    </row>
    <row r="1658" spans="5:5" x14ac:dyDescent="0.3">
      <c r="E1658" s="37"/>
    </row>
    <row r="1659" spans="5:5" x14ac:dyDescent="0.3">
      <c r="E1659" s="37"/>
    </row>
    <row r="1660" spans="5:5" x14ac:dyDescent="0.3">
      <c r="E1660" s="37"/>
    </row>
    <row r="1661" spans="5:5" x14ac:dyDescent="0.3">
      <c r="E1661" s="37"/>
    </row>
    <row r="1662" spans="5:5" x14ac:dyDescent="0.3">
      <c r="E1662" s="37"/>
    </row>
    <row r="1663" spans="5:5" x14ac:dyDescent="0.3">
      <c r="E1663" s="37"/>
    </row>
    <row r="1664" spans="5:5" x14ac:dyDescent="0.3">
      <c r="E1664" s="37"/>
    </row>
    <row r="1665" spans="5:5" x14ac:dyDescent="0.3">
      <c r="E1665" s="37"/>
    </row>
    <row r="1666" spans="5:5" x14ac:dyDescent="0.3">
      <c r="E1666" s="37"/>
    </row>
    <row r="1667" spans="5:5" x14ac:dyDescent="0.3">
      <c r="E1667" s="37"/>
    </row>
    <row r="1668" spans="5:5" x14ac:dyDescent="0.3">
      <c r="E1668" s="37"/>
    </row>
    <row r="1669" spans="5:5" x14ac:dyDescent="0.3">
      <c r="E1669" s="37"/>
    </row>
    <row r="1670" spans="5:5" x14ac:dyDescent="0.3">
      <c r="E1670" s="37"/>
    </row>
    <row r="1671" spans="5:5" x14ac:dyDescent="0.3">
      <c r="E1671" s="37"/>
    </row>
    <row r="1672" spans="5:5" x14ac:dyDescent="0.3">
      <c r="E1672" s="37"/>
    </row>
    <row r="1673" spans="5:5" x14ac:dyDescent="0.3">
      <c r="E1673" s="37"/>
    </row>
    <row r="1674" spans="5:5" x14ac:dyDescent="0.3">
      <c r="E1674" s="37"/>
    </row>
    <row r="1675" spans="5:5" x14ac:dyDescent="0.3">
      <c r="E1675" s="37"/>
    </row>
    <row r="1676" spans="5:5" x14ac:dyDescent="0.3">
      <c r="E1676" s="37"/>
    </row>
    <row r="1677" spans="5:5" x14ac:dyDescent="0.3">
      <c r="E1677" s="37"/>
    </row>
    <row r="1678" spans="5:5" x14ac:dyDescent="0.3">
      <c r="E1678" s="37"/>
    </row>
    <row r="1679" spans="5:5" x14ac:dyDescent="0.3">
      <c r="E1679" s="37"/>
    </row>
    <row r="1680" spans="5:5" x14ac:dyDescent="0.3">
      <c r="E1680" s="37"/>
    </row>
    <row r="1681" spans="5:5" x14ac:dyDescent="0.3">
      <c r="E1681" s="37"/>
    </row>
    <row r="1682" spans="5:5" x14ac:dyDescent="0.3">
      <c r="E1682" s="37"/>
    </row>
    <row r="1683" spans="5:5" x14ac:dyDescent="0.3">
      <c r="E1683" s="37"/>
    </row>
    <row r="1684" spans="5:5" x14ac:dyDescent="0.3">
      <c r="E1684" s="37"/>
    </row>
    <row r="1685" spans="5:5" x14ac:dyDescent="0.3">
      <c r="E1685" s="37"/>
    </row>
    <row r="1686" spans="5:5" x14ac:dyDescent="0.3">
      <c r="E1686" s="37"/>
    </row>
    <row r="1687" spans="5:5" x14ac:dyDescent="0.3">
      <c r="E1687" s="37"/>
    </row>
    <row r="1688" spans="5:5" x14ac:dyDescent="0.3">
      <c r="E1688" s="37"/>
    </row>
    <row r="1689" spans="5:5" x14ac:dyDescent="0.3">
      <c r="E1689" s="37"/>
    </row>
    <row r="1690" spans="5:5" x14ac:dyDescent="0.3">
      <c r="E1690" s="37"/>
    </row>
    <row r="1691" spans="5:5" x14ac:dyDescent="0.3">
      <c r="E1691" s="37"/>
    </row>
    <row r="1692" spans="5:5" x14ac:dyDescent="0.3">
      <c r="E1692" s="37"/>
    </row>
    <row r="1693" spans="5:5" x14ac:dyDescent="0.3">
      <c r="E1693" s="37"/>
    </row>
    <row r="1694" spans="5:5" x14ac:dyDescent="0.3">
      <c r="E1694" s="37"/>
    </row>
    <row r="1695" spans="5:5" x14ac:dyDescent="0.3">
      <c r="E1695" s="37"/>
    </row>
    <row r="1696" spans="5:5" x14ac:dyDescent="0.3">
      <c r="E1696" s="37"/>
    </row>
    <row r="1697" spans="5:5" x14ac:dyDescent="0.3">
      <c r="E1697" s="37"/>
    </row>
    <row r="1698" spans="5:5" x14ac:dyDescent="0.3">
      <c r="E1698" s="37"/>
    </row>
    <row r="1699" spans="5:5" x14ac:dyDescent="0.3">
      <c r="E1699" s="37"/>
    </row>
    <row r="1700" spans="5:5" x14ac:dyDescent="0.3">
      <c r="E1700" s="37"/>
    </row>
    <row r="1701" spans="5:5" x14ac:dyDescent="0.3">
      <c r="E1701" s="37"/>
    </row>
    <row r="1702" spans="5:5" x14ac:dyDescent="0.3">
      <c r="E1702" s="37"/>
    </row>
    <row r="1703" spans="5:5" x14ac:dyDescent="0.3">
      <c r="E1703" s="37"/>
    </row>
    <row r="1704" spans="5:5" x14ac:dyDescent="0.3">
      <c r="E1704" s="37"/>
    </row>
    <row r="1705" spans="5:5" x14ac:dyDescent="0.3">
      <c r="E1705" s="37"/>
    </row>
    <row r="1706" spans="5:5" x14ac:dyDescent="0.3">
      <c r="E1706" s="37"/>
    </row>
    <row r="1707" spans="5:5" x14ac:dyDescent="0.3">
      <c r="E1707" s="37"/>
    </row>
    <row r="1708" spans="5:5" x14ac:dyDescent="0.3">
      <c r="E1708" s="37"/>
    </row>
    <row r="1709" spans="5:5" x14ac:dyDescent="0.3">
      <c r="E1709" s="37"/>
    </row>
    <row r="1710" spans="5:5" x14ac:dyDescent="0.3">
      <c r="E1710" s="37"/>
    </row>
    <row r="1711" spans="5:5" x14ac:dyDescent="0.3">
      <c r="E1711" s="37"/>
    </row>
    <row r="1712" spans="5:5" x14ac:dyDescent="0.3">
      <c r="E1712" s="37"/>
    </row>
    <row r="1713" spans="5:5" x14ac:dyDescent="0.3">
      <c r="E1713" s="37"/>
    </row>
    <row r="1714" spans="5:5" x14ac:dyDescent="0.3">
      <c r="E1714" s="37"/>
    </row>
    <row r="1715" spans="5:5" x14ac:dyDescent="0.3">
      <c r="E1715" s="37"/>
    </row>
    <row r="1716" spans="5:5" x14ac:dyDescent="0.3">
      <c r="E1716" s="37"/>
    </row>
    <row r="1717" spans="5:5" x14ac:dyDescent="0.3">
      <c r="E1717" s="37"/>
    </row>
    <row r="1718" spans="5:5" x14ac:dyDescent="0.3">
      <c r="E1718" s="37"/>
    </row>
    <row r="1719" spans="5:5" x14ac:dyDescent="0.3">
      <c r="E1719" s="37"/>
    </row>
    <row r="1720" spans="5:5" x14ac:dyDescent="0.3">
      <c r="E1720" s="37"/>
    </row>
    <row r="1721" spans="5:5" x14ac:dyDescent="0.3">
      <c r="E1721" s="37"/>
    </row>
    <row r="1722" spans="5:5" x14ac:dyDescent="0.3">
      <c r="E1722" s="37"/>
    </row>
    <row r="1723" spans="5:5" x14ac:dyDescent="0.3">
      <c r="E1723" s="37"/>
    </row>
    <row r="1724" spans="5:5" x14ac:dyDescent="0.3">
      <c r="E1724" s="37"/>
    </row>
    <row r="1725" spans="5:5" x14ac:dyDescent="0.3">
      <c r="E1725" s="37"/>
    </row>
    <row r="1726" spans="5:5" x14ac:dyDescent="0.3">
      <c r="E1726" s="37"/>
    </row>
    <row r="1727" spans="5:5" x14ac:dyDescent="0.3">
      <c r="E1727" s="37"/>
    </row>
    <row r="1728" spans="5:5" x14ac:dyDescent="0.3">
      <c r="E1728" s="37"/>
    </row>
    <row r="1729" spans="5:5" x14ac:dyDescent="0.3">
      <c r="E1729" s="37"/>
    </row>
    <row r="1730" spans="5:5" x14ac:dyDescent="0.3">
      <c r="E1730" s="37"/>
    </row>
    <row r="1731" spans="5:5" x14ac:dyDescent="0.3">
      <c r="E1731" s="37"/>
    </row>
    <row r="1732" spans="5:5" x14ac:dyDescent="0.3">
      <c r="E1732" s="37"/>
    </row>
    <row r="1733" spans="5:5" x14ac:dyDescent="0.3">
      <c r="E1733" s="37"/>
    </row>
    <row r="1734" spans="5:5" x14ac:dyDescent="0.3">
      <c r="E1734" s="37"/>
    </row>
    <row r="1735" spans="5:5" x14ac:dyDescent="0.3">
      <c r="E1735" s="37"/>
    </row>
    <row r="1736" spans="5:5" x14ac:dyDescent="0.3">
      <c r="E1736" s="37"/>
    </row>
    <row r="1737" spans="5:5" x14ac:dyDescent="0.3">
      <c r="E1737" s="37"/>
    </row>
    <row r="1738" spans="5:5" x14ac:dyDescent="0.3">
      <c r="E1738" s="37"/>
    </row>
    <row r="1739" spans="5:5" x14ac:dyDescent="0.3">
      <c r="E1739" s="37"/>
    </row>
    <row r="1740" spans="5:5" x14ac:dyDescent="0.3">
      <c r="E1740" s="37"/>
    </row>
    <row r="1741" spans="5:5" x14ac:dyDescent="0.3">
      <c r="E1741" s="37"/>
    </row>
    <row r="1742" spans="5:5" x14ac:dyDescent="0.3">
      <c r="E1742" s="37"/>
    </row>
    <row r="1743" spans="5:5" x14ac:dyDescent="0.3">
      <c r="E1743" s="37"/>
    </row>
    <row r="1744" spans="5:5" x14ac:dyDescent="0.3">
      <c r="E1744" s="37"/>
    </row>
    <row r="1745" spans="5:5" x14ac:dyDescent="0.3">
      <c r="E1745" s="37"/>
    </row>
    <row r="1746" spans="5:5" x14ac:dyDescent="0.3">
      <c r="E1746" s="37"/>
    </row>
    <row r="1747" spans="5:5" x14ac:dyDescent="0.3">
      <c r="E1747" s="37"/>
    </row>
    <row r="1748" spans="5:5" x14ac:dyDescent="0.3">
      <c r="E1748" s="37"/>
    </row>
    <row r="1749" spans="5:5" x14ac:dyDescent="0.3">
      <c r="E1749" s="37"/>
    </row>
    <row r="1750" spans="5:5" x14ac:dyDescent="0.3">
      <c r="E1750" s="37"/>
    </row>
    <row r="1751" spans="5:5" x14ac:dyDescent="0.3">
      <c r="E1751" s="37"/>
    </row>
    <row r="1752" spans="5:5" x14ac:dyDescent="0.3">
      <c r="E1752" s="37"/>
    </row>
    <row r="1753" spans="5:5" x14ac:dyDescent="0.3">
      <c r="E1753" s="37"/>
    </row>
    <row r="1754" spans="5:5" x14ac:dyDescent="0.3">
      <c r="E1754" s="37"/>
    </row>
    <row r="1755" spans="5:5" x14ac:dyDescent="0.3">
      <c r="E1755" s="37"/>
    </row>
    <row r="1756" spans="5:5" x14ac:dyDescent="0.3">
      <c r="E1756" s="37"/>
    </row>
    <row r="1757" spans="5:5" x14ac:dyDescent="0.3">
      <c r="E1757" s="37"/>
    </row>
    <row r="1758" spans="5:5" x14ac:dyDescent="0.3">
      <c r="E1758" s="37"/>
    </row>
    <row r="1759" spans="5:5" x14ac:dyDescent="0.3">
      <c r="E1759" s="37"/>
    </row>
    <row r="1760" spans="5:5" x14ac:dyDescent="0.3">
      <c r="E1760" s="37"/>
    </row>
    <row r="1761" spans="5:5" x14ac:dyDescent="0.3">
      <c r="E1761" s="37"/>
    </row>
    <row r="1762" spans="5:5" x14ac:dyDescent="0.3">
      <c r="E1762" s="37"/>
    </row>
    <row r="1763" spans="5:5" x14ac:dyDescent="0.3">
      <c r="E1763" s="37"/>
    </row>
    <row r="1764" spans="5:5" x14ac:dyDescent="0.3">
      <c r="E1764" s="37"/>
    </row>
    <row r="1765" spans="5:5" x14ac:dyDescent="0.3">
      <c r="E1765" s="37"/>
    </row>
    <row r="1766" spans="5:5" x14ac:dyDescent="0.3">
      <c r="E1766" s="37"/>
    </row>
    <row r="1767" spans="5:5" x14ac:dyDescent="0.3">
      <c r="E1767" s="37"/>
    </row>
    <row r="1768" spans="5:5" x14ac:dyDescent="0.3">
      <c r="E1768" s="37"/>
    </row>
    <row r="1769" spans="5:5" x14ac:dyDescent="0.3">
      <c r="E1769" s="37"/>
    </row>
    <row r="1770" spans="5:5" x14ac:dyDescent="0.3">
      <c r="E1770" s="37"/>
    </row>
    <row r="1771" spans="5:5" x14ac:dyDescent="0.3">
      <c r="E1771" s="37"/>
    </row>
    <row r="1772" spans="5:5" x14ac:dyDescent="0.3">
      <c r="E1772" s="37"/>
    </row>
    <row r="1773" spans="5:5" x14ac:dyDescent="0.3">
      <c r="E1773" s="37"/>
    </row>
    <row r="1774" spans="5:5" x14ac:dyDescent="0.3">
      <c r="E1774" s="37"/>
    </row>
    <row r="1775" spans="5:5" x14ac:dyDescent="0.3">
      <c r="E1775" s="37"/>
    </row>
    <row r="1776" spans="5:5" x14ac:dyDescent="0.3">
      <c r="E1776" s="37"/>
    </row>
    <row r="1777" spans="5:5" x14ac:dyDescent="0.3">
      <c r="E1777" s="37"/>
    </row>
    <row r="1778" spans="5:5" x14ac:dyDescent="0.3">
      <c r="E1778" s="37"/>
    </row>
    <row r="1779" spans="5:5" x14ac:dyDescent="0.3">
      <c r="E1779" s="37"/>
    </row>
    <row r="1780" spans="5:5" x14ac:dyDescent="0.3">
      <c r="E1780" s="37"/>
    </row>
    <row r="1781" spans="5:5" x14ac:dyDescent="0.3">
      <c r="E1781" s="37"/>
    </row>
    <row r="1782" spans="5:5" x14ac:dyDescent="0.3">
      <c r="E1782" s="37"/>
    </row>
    <row r="1783" spans="5:5" x14ac:dyDescent="0.3">
      <c r="E1783" s="37"/>
    </row>
    <row r="1784" spans="5:5" x14ac:dyDescent="0.3">
      <c r="E1784" s="37"/>
    </row>
    <row r="1785" spans="5:5" x14ac:dyDescent="0.3">
      <c r="E1785" s="37"/>
    </row>
    <row r="1786" spans="5:5" x14ac:dyDescent="0.3">
      <c r="E1786" s="37"/>
    </row>
    <row r="1787" spans="5:5" x14ac:dyDescent="0.3">
      <c r="E1787" s="37"/>
    </row>
    <row r="1788" spans="5:5" x14ac:dyDescent="0.3">
      <c r="E1788" s="37"/>
    </row>
    <row r="1789" spans="5:5" x14ac:dyDescent="0.3">
      <c r="E1789" s="37"/>
    </row>
    <row r="1790" spans="5:5" x14ac:dyDescent="0.3">
      <c r="E1790" s="37"/>
    </row>
    <row r="1791" spans="5:5" x14ac:dyDescent="0.3">
      <c r="E1791" s="37"/>
    </row>
    <row r="1792" spans="5:5" x14ac:dyDescent="0.3">
      <c r="E1792" s="37"/>
    </row>
    <row r="1793" spans="5:5" x14ac:dyDescent="0.3">
      <c r="E1793" s="37"/>
    </row>
    <row r="1794" spans="5:5" x14ac:dyDescent="0.3">
      <c r="E1794" s="37"/>
    </row>
    <row r="1795" spans="5:5" x14ac:dyDescent="0.3">
      <c r="E1795" s="37"/>
    </row>
    <row r="1796" spans="5:5" x14ac:dyDescent="0.3">
      <c r="E1796" s="37"/>
    </row>
    <row r="1797" spans="5:5" x14ac:dyDescent="0.3">
      <c r="E1797" s="37"/>
    </row>
    <row r="1798" spans="5:5" x14ac:dyDescent="0.3">
      <c r="E1798" s="37"/>
    </row>
    <row r="1799" spans="5:5" x14ac:dyDescent="0.3">
      <c r="E1799" s="37"/>
    </row>
    <row r="1800" spans="5:5" x14ac:dyDescent="0.3">
      <c r="E1800" s="37"/>
    </row>
    <row r="1801" spans="5:5" x14ac:dyDescent="0.3">
      <c r="E1801" s="37"/>
    </row>
    <row r="1802" spans="5:5" x14ac:dyDescent="0.3">
      <c r="E1802" s="37"/>
    </row>
    <row r="1803" spans="5:5" x14ac:dyDescent="0.3">
      <c r="E1803" s="37"/>
    </row>
    <row r="1804" spans="5:5" x14ac:dyDescent="0.3">
      <c r="E1804" s="37"/>
    </row>
    <row r="1805" spans="5:5" x14ac:dyDescent="0.3">
      <c r="E1805" s="37"/>
    </row>
    <row r="1806" spans="5:5" x14ac:dyDescent="0.3">
      <c r="E1806" s="37"/>
    </row>
    <row r="1807" spans="5:5" x14ac:dyDescent="0.3">
      <c r="E1807" s="37"/>
    </row>
    <row r="1808" spans="5:5" x14ac:dyDescent="0.3">
      <c r="E1808" s="37"/>
    </row>
    <row r="1809" spans="5:5" x14ac:dyDescent="0.3">
      <c r="E1809" s="37"/>
    </row>
    <row r="1810" spans="5:5" x14ac:dyDescent="0.3">
      <c r="E1810" s="37"/>
    </row>
    <row r="1811" spans="5:5" x14ac:dyDescent="0.3">
      <c r="E1811" s="37"/>
    </row>
    <row r="1812" spans="5:5" x14ac:dyDescent="0.3">
      <c r="E1812" s="37"/>
    </row>
    <row r="1813" spans="5:5" x14ac:dyDescent="0.3">
      <c r="E1813" s="37"/>
    </row>
    <row r="1814" spans="5:5" x14ac:dyDescent="0.3">
      <c r="E1814" s="37"/>
    </row>
    <row r="1815" spans="5:5" x14ac:dyDescent="0.3">
      <c r="E1815" s="37"/>
    </row>
    <row r="1816" spans="5:5" x14ac:dyDescent="0.3">
      <c r="E1816" s="37"/>
    </row>
    <row r="1817" spans="5:5" x14ac:dyDescent="0.3">
      <c r="E1817" s="37"/>
    </row>
    <row r="1818" spans="5:5" x14ac:dyDescent="0.3">
      <c r="E1818" s="37"/>
    </row>
    <row r="1819" spans="5:5" x14ac:dyDescent="0.3">
      <c r="E1819" s="37"/>
    </row>
    <row r="1820" spans="5:5" x14ac:dyDescent="0.3">
      <c r="E1820" s="37"/>
    </row>
    <row r="1821" spans="5:5" x14ac:dyDescent="0.3">
      <c r="E1821" s="37"/>
    </row>
    <row r="1822" spans="5:5" x14ac:dyDescent="0.3">
      <c r="E1822" s="37"/>
    </row>
    <row r="1823" spans="5:5" x14ac:dyDescent="0.3">
      <c r="E1823" s="37"/>
    </row>
    <row r="1824" spans="5:5" x14ac:dyDescent="0.3">
      <c r="E1824" s="37"/>
    </row>
    <row r="1825" spans="5:5" x14ac:dyDescent="0.3">
      <c r="E1825" s="37"/>
    </row>
    <row r="1826" spans="5:5" x14ac:dyDescent="0.3">
      <c r="E1826" s="37"/>
    </row>
    <row r="1827" spans="5:5" x14ac:dyDescent="0.3">
      <c r="E1827" s="37"/>
    </row>
    <row r="1828" spans="5:5" x14ac:dyDescent="0.3">
      <c r="E1828" s="37"/>
    </row>
    <row r="1829" spans="5:5" x14ac:dyDescent="0.3">
      <c r="E1829" s="37"/>
    </row>
    <row r="1830" spans="5:5" x14ac:dyDescent="0.3">
      <c r="E1830" s="37"/>
    </row>
    <row r="1831" spans="5:5" x14ac:dyDescent="0.3">
      <c r="E1831" s="37"/>
    </row>
    <row r="1832" spans="5:5" x14ac:dyDescent="0.3">
      <c r="E1832" s="37"/>
    </row>
    <row r="1833" spans="5:5" x14ac:dyDescent="0.3">
      <c r="E1833" s="37"/>
    </row>
    <row r="1834" spans="5:5" x14ac:dyDescent="0.3">
      <c r="E1834" s="37"/>
    </row>
    <row r="1835" spans="5:5" x14ac:dyDescent="0.3">
      <c r="E1835" s="37"/>
    </row>
    <row r="1836" spans="5:5" x14ac:dyDescent="0.3">
      <c r="E1836" s="37"/>
    </row>
    <row r="1837" spans="5:5" x14ac:dyDescent="0.3">
      <c r="E1837" s="37"/>
    </row>
    <row r="1838" spans="5:5" x14ac:dyDescent="0.3">
      <c r="E1838" s="37"/>
    </row>
    <row r="1839" spans="5:5" x14ac:dyDescent="0.3">
      <c r="E1839" s="37"/>
    </row>
    <row r="1840" spans="5:5" x14ac:dyDescent="0.3">
      <c r="E1840" s="37"/>
    </row>
    <row r="1841" spans="5:5" x14ac:dyDescent="0.3">
      <c r="E1841" s="37"/>
    </row>
    <row r="1842" spans="5:5" x14ac:dyDescent="0.3">
      <c r="E1842" s="37"/>
    </row>
    <row r="1843" spans="5:5" x14ac:dyDescent="0.3">
      <c r="E1843" s="37"/>
    </row>
    <row r="1844" spans="5:5" x14ac:dyDescent="0.3">
      <c r="E1844" s="37"/>
    </row>
    <row r="1845" spans="5:5" x14ac:dyDescent="0.3">
      <c r="E1845" s="37"/>
    </row>
    <row r="1846" spans="5:5" x14ac:dyDescent="0.3">
      <c r="E1846" s="37"/>
    </row>
    <row r="1847" spans="5:5" x14ac:dyDescent="0.3">
      <c r="E1847" s="37"/>
    </row>
    <row r="1848" spans="5:5" x14ac:dyDescent="0.3">
      <c r="E1848" s="37"/>
    </row>
    <row r="1849" spans="5:5" x14ac:dyDescent="0.3">
      <c r="E1849" s="37"/>
    </row>
    <row r="1850" spans="5:5" x14ac:dyDescent="0.3">
      <c r="E1850" s="37"/>
    </row>
    <row r="1851" spans="5:5" x14ac:dyDescent="0.3">
      <c r="E1851" s="37"/>
    </row>
    <row r="1852" spans="5:5" x14ac:dyDescent="0.3">
      <c r="E1852" s="37"/>
    </row>
    <row r="1853" spans="5:5" x14ac:dyDescent="0.3">
      <c r="E1853" s="37"/>
    </row>
    <row r="1854" spans="5:5" x14ac:dyDescent="0.3">
      <c r="E1854" s="37"/>
    </row>
    <row r="1855" spans="5:5" x14ac:dyDescent="0.3">
      <c r="E1855" s="37"/>
    </row>
    <row r="1856" spans="5:5" x14ac:dyDescent="0.3">
      <c r="E1856" s="37"/>
    </row>
    <row r="1857" spans="5:5" x14ac:dyDescent="0.3">
      <c r="E1857" s="37"/>
    </row>
    <row r="1858" spans="5:5" x14ac:dyDescent="0.3">
      <c r="E1858" s="37"/>
    </row>
    <row r="1859" spans="5:5" x14ac:dyDescent="0.3">
      <c r="E1859" s="37"/>
    </row>
    <row r="1860" spans="5:5" x14ac:dyDescent="0.3">
      <c r="E1860" s="37"/>
    </row>
    <row r="1861" spans="5:5" x14ac:dyDescent="0.3">
      <c r="E1861" s="37"/>
    </row>
    <row r="1862" spans="5:5" x14ac:dyDescent="0.3">
      <c r="E1862" s="37"/>
    </row>
    <row r="1863" spans="5:5" x14ac:dyDescent="0.3">
      <c r="E1863" s="37"/>
    </row>
    <row r="1864" spans="5:5" x14ac:dyDescent="0.3">
      <c r="E1864" s="37"/>
    </row>
    <row r="1865" spans="5:5" x14ac:dyDescent="0.3">
      <c r="E1865" s="37"/>
    </row>
    <row r="1866" spans="5:5" x14ac:dyDescent="0.3">
      <c r="E1866" s="37"/>
    </row>
    <row r="1867" spans="5:5" x14ac:dyDescent="0.3">
      <c r="E1867" s="37"/>
    </row>
    <row r="1868" spans="5:5" x14ac:dyDescent="0.3">
      <c r="E1868" s="37"/>
    </row>
    <row r="1869" spans="5:5" x14ac:dyDescent="0.3">
      <c r="E1869" s="37"/>
    </row>
    <row r="1870" spans="5:5" x14ac:dyDescent="0.3">
      <c r="E1870" s="37"/>
    </row>
    <row r="1871" spans="5:5" x14ac:dyDescent="0.3">
      <c r="E1871" s="37"/>
    </row>
    <row r="1872" spans="5:5" x14ac:dyDescent="0.3">
      <c r="E1872" s="37"/>
    </row>
    <row r="1873" spans="5:5" x14ac:dyDescent="0.3">
      <c r="E1873" s="37"/>
    </row>
    <row r="1874" spans="5:5" x14ac:dyDescent="0.3">
      <c r="E1874" s="37"/>
    </row>
    <row r="1875" spans="5:5" x14ac:dyDescent="0.3">
      <c r="E1875" s="37"/>
    </row>
    <row r="1876" spans="5:5" x14ac:dyDescent="0.3">
      <c r="E1876" s="37"/>
    </row>
    <row r="1877" spans="5:5" x14ac:dyDescent="0.3">
      <c r="E1877" s="37"/>
    </row>
    <row r="1878" spans="5:5" x14ac:dyDescent="0.3">
      <c r="E1878" s="37"/>
    </row>
    <row r="1879" spans="5:5" x14ac:dyDescent="0.3">
      <c r="E1879" s="37"/>
    </row>
    <row r="1880" spans="5:5" x14ac:dyDescent="0.3">
      <c r="E1880" s="37"/>
    </row>
    <row r="1881" spans="5:5" x14ac:dyDescent="0.3">
      <c r="E1881" s="37"/>
    </row>
    <row r="1882" spans="5:5" x14ac:dyDescent="0.3">
      <c r="E1882" s="37"/>
    </row>
    <row r="1883" spans="5:5" x14ac:dyDescent="0.3">
      <c r="E1883" s="37"/>
    </row>
    <row r="1884" spans="5:5" x14ac:dyDescent="0.3">
      <c r="E1884" s="37"/>
    </row>
    <row r="1885" spans="5:5" x14ac:dyDescent="0.3">
      <c r="E1885" s="37"/>
    </row>
    <row r="1886" spans="5:5" x14ac:dyDescent="0.3">
      <c r="E1886" s="37"/>
    </row>
    <row r="1887" spans="5:5" x14ac:dyDescent="0.3">
      <c r="E1887" s="37"/>
    </row>
    <row r="1888" spans="5:5" x14ac:dyDescent="0.3">
      <c r="E1888" s="37"/>
    </row>
    <row r="1889" spans="5:5" x14ac:dyDescent="0.3">
      <c r="E1889" s="37"/>
    </row>
    <row r="1890" spans="5:5" x14ac:dyDescent="0.3">
      <c r="E1890" s="37"/>
    </row>
    <row r="1891" spans="5:5" x14ac:dyDescent="0.3">
      <c r="E1891" s="37"/>
    </row>
    <row r="1892" spans="5:5" x14ac:dyDescent="0.3">
      <c r="E1892" s="37"/>
    </row>
    <row r="1893" spans="5:5" x14ac:dyDescent="0.3">
      <c r="E1893" s="37"/>
    </row>
    <row r="1894" spans="5:5" x14ac:dyDescent="0.3">
      <c r="E1894" s="37"/>
    </row>
    <row r="1895" spans="5:5" x14ac:dyDescent="0.3">
      <c r="E1895" s="37"/>
    </row>
    <row r="1896" spans="5:5" x14ac:dyDescent="0.3">
      <c r="E1896" s="37"/>
    </row>
    <row r="1897" spans="5:5" x14ac:dyDescent="0.3">
      <c r="E1897" s="37"/>
    </row>
    <row r="1898" spans="5:5" x14ac:dyDescent="0.3">
      <c r="E1898" s="37"/>
    </row>
    <row r="1899" spans="5:5" x14ac:dyDescent="0.3">
      <c r="E1899" s="37"/>
    </row>
    <row r="1900" spans="5:5" x14ac:dyDescent="0.3">
      <c r="E1900" s="37"/>
    </row>
    <row r="1901" spans="5:5" x14ac:dyDescent="0.3">
      <c r="E1901" s="37"/>
    </row>
    <row r="1902" spans="5:5" x14ac:dyDescent="0.3">
      <c r="E1902" s="37"/>
    </row>
    <row r="1903" spans="5:5" x14ac:dyDescent="0.3">
      <c r="E1903" s="37"/>
    </row>
    <row r="1904" spans="5:5" x14ac:dyDescent="0.3">
      <c r="E1904" s="37"/>
    </row>
    <row r="1905" spans="5:5" x14ac:dyDescent="0.3">
      <c r="E1905" s="37"/>
    </row>
    <row r="1906" spans="5:5" x14ac:dyDescent="0.3">
      <c r="E1906" s="37"/>
    </row>
    <row r="1907" spans="5:5" x14ac:dyDescent="0.3">
      <c r="E1907" s="37"/>
    </row>
    <row r="1908" spans="5:5" x14ac:dyDescent="0.3">
      <c r="E1908" s="37"/>
    </row>
    <row r="1909" spans="5:5" x14ac:dyDescent="0.3">
      <c r="E1909" s="37"/>
    </row>
    <row r="1910" spans="5:5" x14ac:dyDescent="0.3">
      <c r="E1910" s="37"/>
    </row>
    <row r="1911" spans="5:5" x14ac:dyDescent="0.3">
      <c r="E1911" s="37"/>
    </row>
    <row r="1912" spans="5:5" x14ac:dyDescent="0.3">
      <c r="E1912" s="37"/>
    </row>
    <row r="1913" spans="5:5" x14ac:dyDescent="0.3">
      <c r="E1913" s="37"/>
    </row>
    <row r="1914" spans="5:5" x14ac:dyDescent="0.3">
      <c r="E1914" s="37"/>
    </row>
    <row r="1915" spans="5:5" x14ac:dyDescent="0.3">
      <c r="E1915" s="37"/>
    </row>
    <row r="1916" spans="5:5" x14ac:dyDescent="0.3">
      <c r="E1916" s="37"/>
    </row>
    <row r="1917" spans="5:5" x14ac:dyDescent="0.3">
      <c r="E1917" s="37"/>
    </row>
    <row r="1918" spans="5:5" x14ac:dyDescent="0.3">
      <c r="E1918" s="37"/>
    </row>
    <row r="1919" spans="5:5" x14ac:dyDescent="0.3">
      <c r="E1919" s="37"/>
    </row>
    <row r="1920" spans="5:5" x14ac:dyDescent="0.3">
      <c r="E1920" s="37"/>
    </row>
    <row r="1921" spans="5:5" x14ac:dyDescent="0.3">
      <c r="E1921" s="37"/>
    </row>
    <row r="1922" spans="5:5" x14ac:dyDescent="0.3">
      <c r="E1922" s="37"/>
    </row>
    <row r="1923" spans="5:5" x14ac:dyDescent="0.3">
      <c r="E1923" s="37"/>
    </row>
    <row r="1924" spans="5:5" x14ac:dyDescent="0.3">
      <c r="E1924" s="37"/>
    </row>
    <row r="1925" spans="5:5" x14ac:dyDescent="0.3">
      <c r="E1925" s="37"/>
    </row>
    <row r="1926" spans="5:5" x14ac:dyDescent="0.3">
      <c r="E1926" s="37"/>
    </row>
    <row r="1927" spans="5:5" x14ac:dyDescent="0.3">
      <c r="E1927" s="37"/>
    </row>
    <row r="1928" spans="5:5" x14ac:dyDescent="0.3">
      <c r="E1928" s="37"/>
    </row>
    <row r="1929" spans="5:5" x14ac:dyDescent="0.3">
      <c r="E1929" s="37"/>
    </row>
    <row r="1930" spans="5:5" x14ac:dyDescent="0.3">
      <c r="E1930" s="37"/>
    </row>
    <row r="1931" spans="5:5" x14ac:dyDescent="0.3">
      <c r="E1931" s="37"/>
    </row>
    <row r="1932" spans="5:5" x14ac:dyDescent="0.3">
      <c r="E1932" s="37"/>
    </row>
    <row r="1933" spans="5:5" x14ac:dyDescent="0.3">
      <c r="E1933" s="37"/>
    </row>
    <row r="1934" spans="5:5" x14ac:dyDescent="0.3">
      <c r="E1934" s="37"/>
    </row>
    <row r="1935" spans="5:5" x14ac:dyDescent="0.3">
      <c r="E1935" s="37"/>
    </row>
    <row r="1936" spans="5:5" x14ac:dyDescent="0.3">
      <c r="E1936" s="37"/>
    </row>
    <row r="1937" spans="5:5" x14ac:dyDescent="0.3">
      <c r="E1937" s="37"/>
    </row>
    <row r="1938" spans="5:5" x14ac:dyDescent="0.3">
      <c r="E1938" s="37"/>
    </row>
    <row r="1939" spans="5:5" x14ac:dyDescent="0.3">
      <c r="E1939" s="37"/>
    </row>
    <row r="1940" spans="5:5" x14ac:dyDescent="0.3">
      <c r="E1940" s="37"/>
    </row>
    <row r="1941" spans="5:5" x14ac:dyDescent="0.3">
      <c r="E1941" s="37"/>
    </row>
    <row r="1942" spans="5:5" x14ac:dyDescent="0.3">
      <c r="E1942" s="37"/>
    </row>
    <row r="1943" spans="5:5" x14ac:dyDescent="0.3">
      <c r="E1943" s="37"/>
    </row>
    <row r="1944" spans="5:5" x14ac:dyDescent="0.3">
      <c r="E1944" s="37"/>
    </row>
    <row r="1945" spans="5:5" x14ac:dyDescent="0.3">
      <c r="E1945" s="37"/>
    </row>
    <row r="1946" spans="5:5" x14ac:dyDescent="0.3">
      <c r="E1946" s="37"/>
    </row>
    <row r="1947" spans="5:5" x14ac:dyDescent="0.3">
      <c r="E1947" s="37"/>
    </row>
    <row r="1948" spans="5:5" x14ac:dyDescent="0.3">
      <c r="E1948" s="37"/>
    </row>
    <row r="1949" spans="5:5" x14ac:dyDescent="0.3">
      <c r="E1949" s="37"/>
    </row>
    <row r="1950" spans="5:5" x14ac:dyDescent="0.3">
      <c r="E1950" s="37"/>
    </row>
    <row r="1951" spans="5:5" x14ac:dyDescent="0.3">
      <c r="E1951" s="37"/>
    </row>
    <row r="1952" spans="5:5" x14ac:dyDescent="0.3">
      <c r="E1952" s="37"/>
    </row>
    <row r="1953" spans="5:5" x14ac:dyDescent="0.3">
      <c r="E1953" s="37"/>
    </row>
    <row r="1954" spans="5:5" x14ac:dyDescent="0.3">
      <c r="E1954" s="37"/>
    </row>
    <row r="1955" spans="5:5" x14ac:dyDescent="0.3">
      <c r="E1955" s="37"/>
    </row>
    <row r="1956" spans="5:5" x14ac:dyDescent="0.3">
      <c r="E1956" s="37"/>
    </row>
    <row r="1957" spans="5:5" x14ac:dyDescent="0.3">
      <c r="E1957" s="37"/>
    </row>
    <row r="1958" spans="5:5" x14ac:dyDescent="0.3">
      <c r="E1958" s="37"/>
    </row>
    <row r="1959" spans="5:5" x14ac:dyDescent="0.3">
      <c r="E1959" s="37"/>
    </row>
    <row r="1960" spans="5:5" x14ac:dyDescent="0.3">
      <c r="E1960" s="37"/>
    </row>
    <row r="1961" spans="5:5" x14ac:dyDescent="0.3">
      <c r="E1961" s="37"/>
    </row>
    <row r="1962" spans="5:5" x14ac:dyDescent="0.3">
      <c r="E1962" s="37"/>
    </row>
    <row r="1963" spans="5:5" x14ac:dyDescent="0.3">
      <c r="E1963" s="37"/>
    </row>
    <row r="1964" spans="5:5" x14ac:dyDescent="0.3">
      <c r="E1964" s="37"/>
    </row>
    <row r="1965" spans="5:5" x14ac:dyDescent="0.3">
      <c r="E1965" s="37"/>
    </row>
    <row r="1966" spans="5:5" x14ac:dyDescent="0.3">
      <c r="E1966" s="37"/>
    </row>
    <row r="1967" spans="5:5" x14ac:dyDescent="0.3">
      <c r="E1967" s="37"/>
    </row>
    <row r="1968" spans="5:5" x14ac:dyDescent="0.3">
      <c r="E1968" s="37"/>
    </row>
    <row r="1969" spans="5:5" x14ac:dyDescent="0.3">
      <c r="E1969" s="37"/>
    </row>
    <row r="1970" spans="5:5" x14ac:dyDescent="0.3">
      <c r="E1970" s="37"/>
    </row>
    <row r="1971" spans="5:5" x14ac:dyDescent="0.3">
      <c r="E1971" s="37"/>
    </row>
    <row r="1972" spans="5:5" x14ac:dyDescent="0.3">
      <c r="E1972" s="37"/>
    </row>
    <row r="1973" spans="5:5" x14ac:dyDescent="0.3">
      <c r="E1973" s="37"/>
    </row>
    <row r="1974" spans="5:5" x14ac:dyDescent="0.3">
      <c r="E1974" s="37"/>
    </row>
    <row r="1975" spans="5:5" x14ac:dyDescent="0.3">
      <c r="E1975" s="37"/>
    </row>
    <row r="1976" spans="5:5" x14ac:dyDescent="0.3">
      <c r="E1976" s="37"/>
    </row>
    <row r="1977" spans="5:5" x14ac:dyDescent="0.3">
      <c r="E1977" s="37"/>
    </row>
    <row r="1978" spans="5:5" x14ac:dyDescent="0.3">
      <c r="E1978" s="37"/>
    </row>
    <row r="1979" spans="5:5" x14ac:dyDescent="0.3">
      <c r="E1979" s="37"/>
    </row>
    <row r="1980" spans="5:5" x14ac:dyDescent="0.3">
      <c r="E1980" s="37"/>
    </row>
    <row r="1981" spans="5:5" x14ac:dyDescent="0.3">
      <c r="E1981" s="37"/>
    </row>
    <row r="1982" spans="5:5" x14ac:dyDescent="0.3">
      <c r="E1982" s="37"/>
    </row>
    <row r="1983" spans="5:5" x14ac:dyDescent="0.3">
      <c r="E1983" s="37"/>
    </row>
    <row r="1984" spans="5:5" x14ac:dyDescent="0.3">
      <c r="E1984" s="37"/>
    </row>
    <row r="1985" spans="5:5" x14ac:dyDescent="0.3">
      <c r="E1985" s="37"/>
    </row>
    <row r="1986" spans="5:5" x14ac:dyDescent="0.3">
      <c r="E1986" s="37"/>
    </row>
    <row r="1987" spans="5:5" x14ac:dyDescent="0.3">
      <c r="E1987" s="37"/>
    </row>
    <row r="1988" spans="5:5" x14ac:dyDescent="0.3">
      <c r="E1988" s="37"/>
    </row>
    <row r="1989" spans="5:5" x14ac:dyDescent="0.3">
      <c r="E1989" s="37"/>
    </row>
    <row r="1990" spans="5:5" x14ac:dyDescent="0.3">
      <c r="E1990" s="37"/>
    </row>
    <row r="1991" spans="5:5" x14ac:dyDescent="0.3">
      <c r="E1991" s="37"/>
    </row>
    <row r="1992" spans="5:5" x14ac:dyDescent="0.3">
      <c r="E1992" s="37"/>
    </row>
    <row r="1993" spans="5:5" x14ac:dyDescent="0.3">
      <c r="E1993" s="37"/>
    </row>
    <row r="1994" spans="5:5" x14ac:dyDescent="0.3">
      <c r="E1994" s="37"/>
    </row>
    <row r="1995" spans="5:5" x14ac:dyDescent="0.3">
      <c r="E1995" s="37"/>
    </row>
    <row r="1996" spans="5:5" x14ac:dyDescent="0.3">
      <c r="E1996" s="37"/>
    </row>
    <row r="1997" spans="5:5" x14ac:dyDescent="0.3">
      <c r="E1997" s="37"/>
    </row>
    <row r="1998" spans="5:5" x14ac:dyDescent="0.3">
      <c r="E1998" s="37"/>
    </row>
    <row r="1999" spans="5:5" x14ac:dyDescent="0.3">
      <c r="E1999" s="37"/>
    </row>
    <row r="2000" spans="5:5" x14ac:dyDescent="0.3">
      <c r="E2000" s="37"/>
    </row>
    <row r="2001" spans="5:5" x14ac:dyDescent="0.3">
      <c r="E2001" s="37"/>
    </row>
    <row r="2002" spans="5:5" x14ac:dyDescent="0.3">
      <c r="E2002" s="37"/>
    </row>
    <row r="2003" spans="5:5" x14ac:dyDescent="0.3">
      <c r="E2003" s="37"/>
    </row>
    <row r="2004" spans="5:5" x14ac:dyDescent="0.3">
      <c r="E2004" s="37"/>
    </row>
    <row r="2005" spans="5:5" x14ac:dyDescent="0.3">
      <c r="E2005" s="37"/>
    </row>
    <row r="2006" spans="5:5" x14ac:dyDescent="0.3">
      <c r="E2006" s="37"/>
    </row>
    <row r="2007" spans="5:5" x14ac:dyDescent="0.3">
      <c r="E2007" s="37"/>
    </row>
    <row r="2008" spans="5:5" x14ac:dyDescent="0.3">
      <c r="E2008" s="37"/>
    </row>
    <row r="2009" spans="5:5" x14ac:dyDescent="0.3">
      <c r="E2009" s="37"/>
    </row>
    <row r="2010" spans="5:5" x14ac:dyDescent="0.3">
      <c r="E2010" s="37"/>
    </row>
    <row r="2011" spans="5:5" x14ac:dyDescent="0.3">
      <c r="E2011" s="37"/>
    </row>
    <row r="2012" spans="5:5" x14ac:dyDescent="0.3">
      <c r="E2012" s="37"/>
    </row>
    <row r="2013" spans="5:5" x14ac:dyDescent="0.3">
      <c r="E2013" s="37"/>
    </row>
    <row r="2014" spans="5:5" x14ac:dyDescent="0.3">
      <c r="E2014" s="37"/>
    </row>
    <row r="2015" spans="5:5" x14ac:dyDescent="0.3">
      <c r="E2015" s="37"/>
    </row>
    <row r="2016" spans="5:5" x14ac:dyDescent="0.3">
      <c r="E2016" s="37"/>
    </row>
    <row r="2017" spans="5:5" x14ac:dyDescent="0.3">
      <c r="E2017" s="37"/>
    </row>
    <row r="2018" spans="5:5" x14ac:dyDescent="0.3">
      <c r="E2018" s="37"/>
    </row>
    <row r="2019" spans="5:5" x14ac:dyDescent="0.3">
      <c r="E2019" s="37"/>
    </row>
    <row r="2020" spans="5:5" x14ac:dyDescent="0.3">
      <c r="E2020" s="37"/>
    </row>
    <row r="2021" spans="5:5" x14ac:dyDescent="0.3">
      <c r="E2021" s="37"/>
    </row>
    <row r="2022" spans="5:5" x14ac:dyDescent="0.3">
      <c r="E2022" s="37"/>
    </row>
    <row r="2023" spans="5:5" x14ac:dyDescent="0.3">
      <c r="E2023" s="37"/>
    </row>
    <row r="2024" spans="5:5" x14ac:dyDescent="0.3">
      <c r="E2024" s="37"/>
    </row>
    <row r="2025" spans="5:5" x14ac:dyDescent="0.3">
      <c r="E2025" s="37"/>
    </row>
    <row r="2026" spans="5:5" x14ac:dyDescent="0.3">
      <c r="E2026" s="37"/>
    </row>
    <row r="2027" spans="5:5" x14ac:dyDescent="0.3">
      <c r="E2027" s="37"/>
    </row>
    <row r="2028" spans="5:5" x14ac:dyDescent="0.3">
      <c r="E2028" s="37"/>
    </row>
    <row r="2029" spans="5:5" x14ac:dyDescent="0.3">
      <c r="E2029" s="37"/>
    </row>
    <row r="2030" spans="5:5" x14ac:dyDescent="0.3">
      <c r="E2030" s="37"/>
    </row>
    <row r="2031" spans="5:5" x14ac:dyDescent="0.3">
      <c r="E2031" s="37"/>
    </row>
    <row r="2032" spans="5:5" x14ac:dyDescent="0.3">
      <c r="E2032" s="37"/>
    </row>
    <row r="2033" spans="5:5" x14ac:dyDescent="0.3">
      <c r="E2033" s="37"/>
    </row>
    <row r="2034" spans="5:5" x14ac:dyDescent="0.3">
      <c r="E2034" s="37"/>
    </row>
    <row r="2035" spans="5:5" x14ac:dyDescent="0.3">
      <c r="E2035" s="37"/>
    </row>
    <row r="2036" spans="5:5" x14ac:dyDescent="0.3">
      <c r="E2036" s="37"/>
    </row>
    <row r="2037" spans="5:5" x14ac:dyDescent="0.3">
      <c r="E2037" s="37"/>
    </row>
    <row r="2038" spans="5:5" x14ac:dyDescent="0.3">
      <c r="E2038" s="37"/>
    </row>
    <row r="2039" spans="5:5" x14ac:dyDescent="0.3">
      <c r="E2039" s="37"/>
    </row>
    <row r="2040" spans="5:5" x14ac:dyDescent="0.3">
      <c r="E2040" s="37"/>
    </row>
    <row r="2041" spans="5:5" x14ac:dyDescent="0.3">
      <c r="E2041" s="37"/>
    </row>
    <row r="2042" spans="5:5" x14ac:dyDescent="0.3">
      <c r="E2042" s="37"/>
    </row>
    <row r="2043" spans="5:5" x14ac:dyDescent="0.3">
      <c r="E2043" s="37"/>
    </row>
    <row r="2044" spans="5:5" x14ac:dyDescent="0.3">
      <c r="E2044" s="37"/>
    </row>
    <row r="2045" spans="5:5" x14ac:dyDescent="0.3">
      <c r="E2045" s="37"/>
    </row>
    <row r="2046" spans="5:5" x14ac:dyDescent="0.3">
      <c r="E2046" s="37"/>
    </row>
    <row r="2047" spans="5:5" x14ac:dyDescent="0.3">
      <c r="E2047" s="37"/>
    </row>
    <row r="2048" spans="5:5" x14ac:dyDescent="0.3">
      <c r="E2048" s="37"/>
    </row>
    <row r="2049" spans="5:5" x14ac:dyDescent="0.3">
      <c r="E2049" s="37"/>
    </row>
    <row r="2050" spans="5:5" x14ac:dyDescent="0.3">
      <c r="E2050" s="37"/>
    </row>
    <row r="2051" spans="5:5" x14ac:dyDescent="0.3">
      <c r="E2051" s="37"/>
    </row>
    <row r="2052" spans="5:5" x14ac:dyDescent="0.3">
      <c r="E2052" s="37"/>
    </row>
    <row r="2053" spans="5:5" x14ac:dyDescent="0.3">
      <c r="E2053" s="37"/>
    </row>
    <row r="2054" spans="5:5" x14ac:dyDescent="0.3">
      <c r="E2054" s="37"/>
    </row>
    <row r="2055" spans="5:5" x14ac:dyDescent="0.3">
      <c r="E2055" s="37"/>
    </row>
    <row r="2056" spans="5:5" x14ac:dyDescent="0.3">
      <c r="E2056" s="37"/>
    </row>
    <row r="2057" spans="5:5" x14ac:dyDescent="0.3">
      <c r="E2057" s="37"/>
    </row>
    <row r="2058" spans="5:5" x14ac:dyDescent="0.3">
      <c r="E2058" s="37"/>
    </row>
    <row r="2059" spans="5:5" x14ac:dyDescent="0.3">
      <c r="E2059" s="37"/>
    </row>
    <row r="2060" spans="5:5" x14ac:dyDescent="0.3">
      <c r="E2060" s="37"/>
    </row>
    <row r="2061" spans="5:5" x14ac:dyDescent="0.3">
      <c r="E2061" s="37"/>
    </row>
    <row r="2062" spans="5:5" x14ac:dyDescent="0.3">
      <c r="E2062" s="37"/>
    </row>
    <row r="2063" spans="5:5" x14ac:dyDescent="0.3">
      <c r="E2063" s="37"/>
    </row>
    <row r="2064" spans="5:5" x14ac:dyDescent="0.3">
      <c r="E2064" s="37"/>
    </row>
    <row r="2065" spans="5:5" x14ac:dyDescent="0.3">
      <c r="E2065" s="37"/>
    </row>
    <row r="2066" spans="5:5" x14ac:dyDescent="0.3">
      <c r="E2066" s="37"/>
    </row>
    <row r="2067" spans="5:5" x14ac:dyDescent="0.3">
      <c r="E2067" s="37"/>
    </row>
    <row r="2068" spans="5:5" x14ac:dyDescent="0.3">
      <c r="E2068" s="37"/>
    </row>
    <row r="2069" spans="5:5" x14ac:dyDescent="0.3">
      <c r="E2069" s="37"/>
    </row>
    <row r="2070" spans="5:5" x14ac:dyDescent="0.3">
      <c r="E2070" s="37"/>
    </row>
    <row r="2071" spans="5:5" x14ac:dyDescent="0.3">
      <c r="E2071" s="37"/>
    </row>
    <row r="2072" spans="5:5" x14ac:dyDescent="0.3">
      <c r="E2072" s="37"/>
    </row>
    <row r="2073" spans="5:5" x14ac:dyDescent="0.3">
      <c r="E2073" s="37"/>
    </row>
    <row r="2074" spans="5:5" x14ac:dyDescent="0.3">
      <c r="E2074" s="37"/>
    </row>
    <row r="2075" spans="5:5" x14ac:dyDescent="0.3">
      <c r="E2075" s="37"/>
    </row>
    <row r="2076" spans="5:5" x14ac:dyDescent="0.3">
      <c r="E2076" s="37"/>
    </row>
    <row r="2077" spans="5:5" x14ac:dyDescent="0.3">
      <c r="E2077" s="37"/>
    </row>
    <row r="2078" spans="5:5" x14ac:dyDescent="0.3">
      <c r="E2078" s="37"/>
    </row>
    <row r="2079" spans="5:5" x14ac:dyDescent="0.3">
      <c r="E2079" s="37"/>
    </row>
    <row r="2080" spans="5:5" x14ac:dyDescent="0.3">
      <c r="E2080" s="37"/>
    </row>
    <row r="2081" spans="5:5" x14ac:dyDescent="0.3">
      <c r="E2081" s="37"/>
    </row>
    <row r="2082" spans="5:5" x14ac:dyDescent="0.3">
      <c r="E2082" s="37"/>
    </row>
    <row r="2083" spans="5:5" x14ac:dyDescent="0.3">
      <c r="E2083" s="37"/>
    </row>
    <row r="2084" spans="5:5" x14ac:dyDescent="0.3">
      <c r="E2084" s="37"/>
    </row>
    <row r="2085" spans="5:5" x14ac:dyDescent="0.3">
      <c r="E2085" s="37"/>
    </row>
    <row r="2086" spans="5:5" x14ac:dyDescent="0.3">
      <c r="E2086" s="37"/>
    </row>
    <row r="2087" spans="5:5" x14ac:dyDescent="0.3">
      <c r="E2087" s="37"/>
    </row>
    <row r="2088" spans="5:5" x14ac:dyDescent="0.3">
      <c r="E2088" s="37"/>
    </row>
    <row r="2089" spans="5:5" x14ac:dyDescent="0.3">
      <c r="E2089" s="37"/>
    </row>
    <row r="2090" spans="5:5" x14ac:dyDescent="0.3">
      <c r="E2090" s="37"/>
    </row>
    <row r="2091" spans="5:5" x14ac:dyDescent="0.3">
      <c r="E2091" s="37"/>
    </row>
    <row r="2092" spans="5:5" x14ac:dyDescent="0.3">
      <c r="E2092" s="37"/>
    </row>
    <row r="2093" spans="5:5" x14ac:dyDescent="0.3">
      <c r="E2093" s="37"/>
    </row>
    <row r="2094" spans="5:5" x14ac:dyDescent="0.3">
      <c r="E2094" s="37"/>
    </row>
    <row r="2095" spans="5:5" x14ac:dyDescent="0.3">
      <c r="E2095" s="37"/>
    </row>
    <row r="2096" spans="5:5" x14ac:dyDescent="0.3">
      <c r="E2096" s="37"/>
    </row>
    <row r="2097" spans="5:5" x14ac:dyDescent="0.3">
      <c r="E2097" s="37"/>
    </row>
    <row r="2098" spans="5:5" x14ac:dyDescent="0.3">
      <c r="E2098" s="37"/>
    </row>
    <row r="2099" spans="5:5" x14ac:dyDescent="0.3">
      <c r="E2099" s="37"/>
    </row>
    <row r="2100" spans="5:5" x14ac:dyDescent="0.3">
      <c r="E2100" s="37"/>
    </row>
    <row r="2101" spans="5:5" x14ac:dyDescent="0.3">
      <c r="E2101" s="37"/>
    </row>
    <row r="2102" spans="5:5" x14ac:dyDescent="0.3">
      <c r="E2102" s="37"/>
    </row>
    <row r="2103" spans="5:5" x14ac:dyDescent="0.3">
      <c r="E2103" s="37"/>
    </row>
    <row r="2104" spans="5:5" x14ac:dyDescent="0.3">
      <c r="E2104" s="37"/>
    </row>
    <row r="2105" spans="5:5" x14ac:dyDescent="0.3">
      <c r="E2105" s="37"/>
    </row>
    <row r="2106" spans="5:5" x14ac:dyDescent="0.3">
      <c r="E2106" s="37"/>
    </row>
    <row r="2107" spans="5:5" x14ac:dyDescent="0.3">
      <c r="E2107" s="37"/>
    </row>
    <row r="2108" spans="5:5" x14ac:dyDescent="0.3">
      <c r="E2108" s="37"/>
    </row>
    <row r="2109" spans="5:5" x14ac:dyDescent="0.3">
      <c r="E2109" s="37"/>
    </row>
    <row r="2110" spans="5:5" x14ac:dyDescent="0.3">
      <c r="E2110" s="37"/>
    </row>
    <row r="2111" spans="5:5" x14ac:dyDescent="0.3">
      <c r="E2111" s="37"/>
    </row>
    <row r="2112" spans="5:5" x14ac:dyDescent="0.3">
      <c r="E2112" s="37"/>
    </row>
    <row r="2113" spans="5:5" x14ac:dyDescent="0.3">
      <c r="E2113" s="37"/>
    </row>
    <row r="2114" spans="5:5" x14ac:dyDescent="0.3">
      <c r="E2114" s="37"/>
    </row>
    <row r="2115" spans="5:5" x14ac:dyDescent="0.3">
      <c r="E2115" s="37"/>
    </row>
    <row r="2116" spans="5:5" x14ac:dyDescent="0.3">
      <c r="E2116" s="37"/>
    </row>
    <row r="2117" spans="5:5" x14ac:dyDescent="0.3">
      <c r="E2117" s="37"/>
    </row>
    <row r="2118" spans="5:5" x14ac:dyDescent="0.3">
      <c r="E2118" s="37"/>
    </row>
    <row r="2119" spans="5:5" x14ac:dyDescent="0.3">
      <c r="E2119" s="37"/>
    </row>
    <row r="2120" spans="5:5" x14ac:dyDescent="0.3">
      <c r="E2120" s="37"/>
    </row>
    <row r="2121" spans="5:5" x14ac:dyDescent="0.3">
      <c r="E2121" s="37"/>
    </row>
    <row r="2122" spans="5:5" x14ac:dyDescent="0.3">
      <c r="E2122" s="37"/>
    </row>
    <row r="2123" spans="5:5" x14ac:dyDescent="0.3">
      <c r="E2123" s="37"/>
    </row>
    <row r="2124" spans="5:5" x14ac:dyDescent="0.3">
      <c r="E2124" s="37"/>
    </row>
    <row r="2125" spans="5:5" x14ac:dyDescent="0.3">
      <c r="E2125" s="37"/>
    </row>
    <row r="2126" spans="5:5" x14ac:dyDescent="0.3">
      <c r="E2126" s="37"/>
    </row>
    <row r="2127" spans="5:5" x14ac:dyDescent="0.3">
      <c r="E2127" s="37"/>
    </row>
    <row r="2128" spans="5:5" x14ac:dyDescent="0.3">
      <c r="E2128" s="37"/>
    </row>
    <row r="2129" spans="5:5" x14ac:dyDescent="0.3">
      <c r="E2129" s="37"/>
    </row>
    <row r="2130" spans="5:5" x14ac:dyDescent="0.3">
      <c r="E2130" s="37"/>
    </row>
    <row r="2131" spans="5:5" x14ac:dyDescent="0.3">
      <c r="E2131" s="37"/>
    </row>
    <row r="2132" spans="5:5" x14ac:dyDescent="0.3">
      <c r="E2132" s="37"/>
    </row>
    <row r="2133" spans="5:5" x14ac:dyDescent="0.3">
      <c r="E2133" s="37"/>
    </row>
    <row r="2134" spans="5:5" x14ac:dyDescent="0.3">
      <c r="E2134" s="37"/>
    </row>
    <row r="2135" spans="5:5" x14ac:dyDescent="0.3">
      <c r="E2135" s="37"/>
    </row>
    <row r="2136" spans="5:5" x14ac:dyDescent="0.3">
      <c r="E2136" s="37"/>
    </row>
    <row r="2137" spans="5:5" x14ac:dyDescent="0.3">
      <c r="E2137" s="37"/>
    </row>
    <row r="2138" spans="5:5" x14ac:dyDescent="0.3">
      <c r="E2138" s="37"/>
    </row>
    <row r="2139" spans="5:5" x14ac:dyDescent="0.3">
      <c r="E2139" s="37"/>
    </row>
    <row r="2140" spans="5:5" x14ac:dyDescent="0.3">
      <c r="E2140" s="37"/>
    </row>
    <row r="2141" spans="5:5" x14ac:dyDescent="0.3">
      <c r="E2141" s="37"/>
    </row>
    <row r="2142" spans="5:5" x14ac:dyDescent="0.3">
      <c r="E2142" s="37"/>
    </row>
    <row r="2143" spans="5:5" x14ac:dyDescent="0.3">
      <c r="E2143" s="37"/>
    </row>
    <row r="2144" spans="5:5" x14ac:dyDescent="0.3">
      <c r="E2144" s="37"/>
    </row>
    <row r="2145" spans="5:5" x14ac:dyDescent="0.3">
      <c r="E2145" s="37"/>
    </row>
    <row r="2146" spans="5:5" x14ac:dyDescent="0.3">
      <c r="E2146" s="37"/>
    </row>
    <row r="2147" spans="5:5" x14ac:dyDescent="0.3">
      <c r="E2147" s="37"/>
    </row>
    <row r="2148" spans="5:5" x14ac:dyDescent="0.3">
      <c r="E2148" s="37"/>
    </row>
    <row r="2149" spans="5:5" x14ac:dyDescent="0.3">
      <c r="E2149" s="37"/>
    </row>
    <row r="2150" spans="5:5" x14ac:dyDescent="0.3">
      <c r="E2150" s="37"/>
    </row>
    <row r="2151" spans="5:5" x14ac:dyDescent="0.3">
      <c r="E2151" s="37"/>
    </row>
    <row r="2152" spans="5:5" x14ac:dyDescent="0.3">
      <c r="E2152" s="37"/>
    </row>
    <row r="2153" spans="5:5" x14ac:dyDescent="0.3">
      <c r="E2153" s="37"/>
    </row>
    <row r="2154" spans="5:5" x14ac:dyDescent="0.3">
      <c r="E2154" s="37"/>
    </row>
    <row r="2155" spans="5:5" x14ac:dyDescent="0.3">
      <c r="E2155" s="37"/>
    </row>
    <row r="2156" spans="5:5" x14ac:dyDescent="0.3">
      <c r="E2156" s="37"/>
    </row>
    <row r="2157" spans="5:5" x14ac:dyDescent="0.3">
      <c r="E2157" s="37"/>
    </row>
    <row r="2158" spans="5:5" x14ac:dyDescent="0.3">
      <c r="E2158" s="37"/>
    </row>
    <row r="2159" spans="5:5" x14ac:dyDescent="0.3">
      <c r="E2159" s="37"/>
    </row>
    <row r="2160" spans="5:5" x14ac:dyDescent="0.3">
      <c r="E2160" s="37"/>
    </row>
    <row r="2161" spans="5:5" x14ac:dyDescent="0.3">
      <c r="E2161" s="37"/>
    </row>
    <row r="2162" spans="5:5" x14ac:dyDescent="0.3">
      <c r="E2162" s="37"/>
    </row>
    <row r="2163" spans="5:5" x14ac:dyDescent="0.3">
      <c r="E2163" s="37"/>
    </row>
    <row r="2164" spans="5:5" x14ac:dyDescent="0.3">
      <c r="E2164" s="37"/>
    </row>
    <row r="2165" spans="5:5" x14ac:dyDescent="0.3">
      <c r="E2165" s="37"/>
    </row>
    <row r="2166" spans="5:5" x14ac:dyDescent="0.3">
      <c r="E2166" s="37"/>
    </row>
    <row r="2167" spans="5:5" x14ac:dyDescent="0.3">
      <c r="E2167" s="37"/>
    </row>
    <row r="2168" spans="5:5" x14ac:dyDescent="0.3">
      <c r="E2168" s="37"/>
    </row>
    <row r="2169" spans="5:5" x14ac:dyDescent="0.3">
      <c r="E2169" s="37"/>
    </row>
    <row r="2170" spans="5:5" x14ac:dyDescent="0.3">
      <c r="E2170" s="37"/>
    </row>
    <row r="2171" spans="5:5" x14ac:dyDescent="0.3">
      <c r="E2171" s="37"/>
    </row>
    <row r="2172" spans="5:5" x14ac:dyDescent="0.3">
      <c r="E2172" s="37"/>
    </row>
    <row r="2173" spans="5:5" x14ac:dyDescent="0.3">
      <c r="E2173" s="37"/>
    </row>
    <row r="2174" spans="5:5" x14ac:dyDescent="0.3">
      <c r="E2174" s="37"/>
    </row>
    <row r="2175" spans="5:5" x14ac:dyDescent="0.3">
      <c r="E2175" s="37"/>
    </row>
    <row r="2176" spans="5:5" x14ac:dyDescent="0.3">
      <c r="E2176" s="37"/>
    </row>
    <row r="2177" spans="5:5" x14ac:dyDescent="0.3">
      <c r="E2177" s="37"/>
    </row>
    <row r="2178" spans="5:5" x14ac:dyDescent="0.3">
      <c r="E2178" s="37"/>
    </row>
    <row r="2179" spans="5:5" x14ac:dyDescent="0.3">
      <c r="E2179" s="37"/>
    </row>
    <row r="2180" spans="5:5" x14ac:dyDescent="0.3">
      <c r="E2180" s="37"/>
    </row>
    <row r="2181" spans="5:5" x14ac:dyDescent="0.3">
      <c r="E2181" s="37"/>
    </row>
    <row r="2182" spans="5:5" x14ac:dyDescent="0.3">
      <c r="E2182" s="37"/>
    </row>
    <row r="2183" spans="5:5" x14ac:dyDescent="0.3">
      <c r="E2183" s="37"/>
    </row>
    <row r="2184" spans="5:5" x14ac:dyDescent="0.3">
      <c r="E2184" s="37"/>
    </row>
    <row r="2185" spans="5:5" x14ac:dyDescent="0.3">
      <c r="E2185" s="37"/>
    </row>
    <row r="2186" spans="5:5" x14ac:dyDescent="0.3">
      <c r="E2186" s="37"/>
    </row>
    <row r="2187" spans="5:5" x14ac:dyDescent="0.3">
      <c r="E2187" s="37"/>
    </row>
    <row r="2188" spans="5:5" x14ac:dyDescent="0.3">
      <c r="E2188" s="37"/>
    </row>
    <row r="2189" spans="5:5" x14ac:dyDescent="0.3">
      <c r="E2189" s="37"/>
    </row>
    <row r="2190" spans="5:5" x14ac:dyDescent="0.3">
      <c r="E2190" s="37"/>
    </row>
    <row r="2191" spans="5:5" x14ac:dyDescent="0.3">
      <c r="E2191" s="37"/>
    </row>
    <row r="2192" spans="5:5" x14ac:dyDescent="0.3">
      <c r="E2192" s="37"/>
    </row>
    <row r="2193" spans="5:5" x14ac:dyDescent="0.3">
      <c r="E2193" s="37"/>
    </row>
    <row r="2194" spans="5:5" x14ac:dyDescent="0.3">
      <c r="E2194" s="37"/>
    </row>
    <row r="2195" spans="5:5" x14ac:dyDescent="0.3">
      <c r="E2195" s="37"/>
    </row>
    <row r="2196" spans="5:5" x14ac:dyDescent="0.3">
      <c r="E2196" s="37"/>
    </row>
    <row r="2197" spans="5:5" x14ac:dyDescent="0.3">
      <c r="E2197" s="37"/>
    </row>
    <row r="2198" spans="5:5" x14ac:dyDescent="0.3">
      <c r="E2198" s="37"/>
    </row>
    <row r="2199" spans="5:5" x14ac:dyDescent="0.3">
      <c r="E2199" s="37"/>
    </row>
    <row r="2200" spans="5:5" x14ac:dyDescent="0.3">
      <c r="E2200" s="37"/>
    </row>
    <row r="2201" spans="5:5" x14ac:dyDescent="0.3">
      <c r="E2201" s="37"/>
    </row>
    <row r="2202" spans="5:5" x14ac:dyDescent="0.3">
      <c r="E2202" s="37"/>
    </row>
    <row r="2203" spans="5:5" x14ac:dyDescent="0.3">
      <c r="E2203" s="37"/>
    </row>
    <row r="2204" spans="5:5" x14ac:dyDescent="0.3">
      <c r="E2204" s="37"/>
    </row>
    <row r="2205" spans="5:5" x14ac:dyDescent="0.3">
      <c r="E2205" s="37"/>
    </row>
    <row r="2206" spans="5:5" x14ac:dyDescent="0.3">
      <c r="E2206" s="37"/>
    </row>
    <row r="2207" spans="5:5" x14ac:dyDescent="0.3">
      <c r="E2207" s="37"/>
    </row>
    <row r="2208" spans="5:5" x14ac:dyDescent="0.3">
      <c r="E2208" s="37"/>
    </row>
    <row r="2209" spans="5:5" x14ac:dyDescent="0.3">
      <c r="E2209" s="37"/>
    </row>
    <row r="2210" spans="5:5" x14ac:dyDescent="0.3">
      <c r="E2210" s="37"/>
    </row>
    <row r="2211" spans="5:5" x14ac:dyDescent="0.3">
      <c r="E2211" s="37"/>
    </row>
    <row r="2212" spans="5:5" x14ac:dyDescent="0.3">
      <c r="E2212" s="37"/>
    </row>
    <row r="2213" spans="5:5" x14ac:dyDescent="0.3">
      <c r="E2213" s="37"/>
    </row>
    <row r="2214" spans="5:5" x14ac:dyDescent="0.3">
      <c r="E2214" s="37"/>
    </row>
    <row r="2215" spans="5:5" x14ac:dyDescent="0.3">
      <c r="E2215" s="37"/>
    </row>
    <row r="2216" spans="5:5" x14ac:dyDescent="0.3">
      <c r="E2216" s="37"/>
    </row>
    <row r="2217" spans="5:5" x14ac:dyDescent="0.3">
      <c r="E2217" s="37"/>
    </row>
    <row r="2218" spans="5:5" x14ac:dyDescent="0.3">
      <c r="E2218" s="37"/>
    </row>
    <row r="2219" spans="5:5" x14ac:dyDescent="0.3">
      <c r="E2219" s="37"/>
    </row>
    <row r="2220" spans="5:5" x14ac:dyDescent="0.3">
      <c r="E2220" s="37"/>
    </row>
    <row r="2221" spans="5:5" x14ac:dyDescent="0.3">
      <c r="E2221" s="37"/>
    </row>
    <row r="2222" spans="5:5" x14ac:dyDescent="0.3">
      <c r="E2222" s="37"/>
    </row>
    <row r="2223" spans="5:5" x14ac:dyDescent="0.3">
      <c r="E2223" s="37"/>
    </row>
    <row r="2224" spans="5:5" x14ac:dyDescent="0.3">
      <c r="E2224" s="37"/>
    </row>
    <row r="2225" spans="5:5" x14ac:dyDescent="0.3">
      <c r="E2225" s="37"/>
    </row>
    <row r="2226" spans="5:5" x14ac:dyDescent="0.3">
      <c r="E2226" s="37"/>
    </row>
    <row r="2227" spans="5:5" x14ac:dyDescent="0.3">
      <c r="E2227" s="37"/>
    </row>
    <row r="2228" spans="5:5" x14ac:dyDescent="0.3">
      <c r="E2228" s="37"/>
    </row>
    <row r="2229" spans="5:5" x14ac:dyDescent="0.3">
      <c r="E2229" s="37"/>
    </row>
    <row r="2230" spans="5:5" x14ac:dyDescent="0.3">
      <c r="E2230" s="37"/>
    </row>
    <row r="2231" spans="5:5" x14ac:dyDescent="0.3">
      <c r="E2231" s="37"/>
    </row>
    <row r="2232" spans="5:5" x14ac:dyDescent="0.3">
      <c r="E2232" s="37"/>
    </row>
    <row r="2233" spans="5:5" x14ac:dyDescent="0.3">
      <c r="E2233" s="37"/>
    </row>
    <row r="2234" spans="5:5" x14ac:dyDescent="0.3">
      <c r="E2234" s="37"/>
    </row>
    <row r="2235" spans="5:5" x14ac:dyDescent="0.3">
      <c r="E2235" s="37"/>
    </row>
    <row r="2236" spans="5:5" x14ac:dyDescent="0.3">
      <c r="E2236" s="37"/>
    </row>
    <row r="2237" spans="5:5" x14ac:dyDescent="0.3">
      <c r="E2237" s="37"/>
    </row>
    <row r="2238" spans="5:5" x14ac:dyDescent="0.3">
      <c r="E2238" s="37"/>
    </row>
    <row r="2239" spans="5:5" x14ac:dyDescent="0.3">
      <c r="E2239" s="37"/>
    </row>
    <row r="2240" spans="5:5" x14ac:dyDescent="0.3">
      <c r="E2240" s="37"/>
    </row>
    <row r="2241" spans="5:5" x14ac:dyDescent="0.3">
      <c r="E2241" s="37"/>
    </row>
    <row r="2242" spans="5:5" x14ac:dyDescent="0.3">
      <c r="E2242" s="37"/>
    </row>
    <row r="2243" spans="5:5" x14ac:dyDescent="0.3">
      <c r="E2243" s="37"/>
    </row>
    <row r="2244" spans="5:5" x14ac:dyDescent="0.3">
      <c r="E2244" s="37"/>
    </row>
    <row r="2245" spans="5:5" x14ac:dyDescent="0.3">
      <c r="E2245" s="37"/>
    </row>
    <row r="2246" spans="5:5" x14ac:dyDescent="0.3">
      <c r="E2246" s="37"/>
    </row>
    <row r="2247" spans="5:5" x14ac:dyDescent="0.3">
      <c r="E2247" s="37"/>
    </row>
    <row r="2248" spans="5:5" x14ac:dyDescent="0.3">
      <c r="E2248" s="37"/>
    </row>
    <row r="2249" spans="5:5" x14ac:dyDescent="0.3">
      <c r="E2249" s="37"/>
    </row>
    <row r="2250" spans="5:5" x14ac:dyDescent="0.3">
      <c r="E2250" s="37"/>
    </row>
    <row r="2251" spans="5:5" x14ac:dyDescent="0.3">
      <c r="E2251" s="37"/>
    </row>
    <row r="2252" spans="5:5" x14ac:dyDescent="0.3">
      <c r="E2252" s="37"/>
    </row>
    <row r="2253" spans="5:5" x14ac:dyDescent="0.3">
      <c r="E2253" s="37"/>
    </row>
    <row r="2254" spans="5:5" x14ac:dyDescent="0.3">
      <c r="E2254" s="37"/>
    </row>
    <row r="2255" spans="5:5" x14ac:dyDescent="0.3">
      <c r="E2255" s="37"/>
    </row>
    <row r="2256" spans="5:5" x14ac:dyDescent="0.3">
      <c r="E2256" s="37"/>
    </row>
    <row r="2257" spans="5:5" x14ac:dyDescent="0.3">
      <c r="E2257" s="37"/>
    </row>
    <row r="2258" spans="5:5" x14ac:dyDescent="0.3">
      <c r="E2258" s="37"/>
    </row>
    <row r="2259" spans="5:5" x14ac:dyDescent="0.3">
      <c r="E2259" s="37"/>
    </row>
    <row r="2260" spans="5:5" x14ac:dyDescent="0.3">
      <c r="E2260" s="37"/>
    </row>
    <row r="2261" spans="5:5" x14ac:dyDescent="0.3">
      <c r="E2261" s="37"/>
    </row>
    <row r="2262" spans="5:5" x14ac:dyDescent="0.3">
      <c r="E2262" s="37"/>
    </row>
    <row r="2263" spans="5:5" x14ac:dyDescent="0.3">
      <c r="E2263" s="37"/>
    </row>
    <row r="2264" spans="5:5" x14ac:dyDescent="0.3">
      <c r="E2264" s="37"/>
    </row>
    <row r="2265" spans="5:5" x14ac:dyDescent="0.3">
      <c r="E2265" s="37"/>
    </row>
    <row r="2266" spans="5:5" x14ac:dyDescent="0.3">
      <c r="E2266" s="37"/>
    </row>
    <row r="2267" spans="5:5" x14ac:dyDescent="0.3">
      <c r="E2267" s="37"/>
    </row>
    <row r="2268" spans="5:5" x14ac:dyDescent="0.3">
      <c r="E2268" s="37"/>
    </row>
    <row r="2269" spans="5:5" x14ac:dyDescent="0.3">
      <c r="E2269" s="37"/>
    </row>
    <row r="2270" spans="5:5" x14ac:dyDescent="0.3">
      <c r="E2270" s="37"/>
    </row>
    <row r="2271" spans="5:5" x14ac:dyDescent="0.3">
      <c r="E2271" s="37"/>
    </row>
    <row r="2272" spans="5:5" x14ac:dyDescent="0.3">
      <c r="E2272" s="37"/>
    </row>
    <row r="2273" spans="5:5" x14ac:dyDescent="0.3">
      <c r="E2273" s="37"/>
    </row>
    <row r="2274" spans="5:5" x14ac:dyDescent="0.3">
      <c r="E2274" s="37"/>
    </row>
    <row r="2275" spans="5:5" x14ac:dyDescent="0.3">
      <c r="E2275" s="37"/>
    </row>
    <row r="2276" spans="5:5" x14ac:dyDescent="0.3">
      <c r="E2276" s="37"/>
    </row>
    <row r="2277" spans="5:5" x14ac:dyDescent="0.3">
      <c r="E2277" s="37"/>
    </row>
    <row r="2278" spans="5:5" x14ac:dyDescent="0.3">
      <c r="E2278" s="37"/>
    </row>
    <row r="2279" spans="5:5" x14ac:dyDescent="0.3">
      <c r="E2279" s="37"/>
    </row>
    <row r="2280" spans="5:5" x14ac:dyDescent="0.3">
      <c r="E2280" s="37"/>
    </row>
    <row r="2281" spans="5:5" x14ac:dyDescent="0.3">
      <c r="E2281" s="37"/>
    </row>
    <row r="2282" spans="5:5" x14ac:dyDescent="0.3">
      <c r="E2282" s="37"/>
    </row>
    <row r="2283" spans="5:5" x14ac:dyDescent="0.3">
      <c r="E2283" s="37"/>
    </row>
    <row r="2284" spans="5:5" x14ac:dyDescent="0.3">
      <c r="E2284" s="37"/>
    </row>
    <row r="2285" spans="5:5" x14ac:dyDescent="0.3">
      <c r="E2285" s="37"/>
    </row>
    <row r="2286" spans="5:5" x14ac:dyDescent="0.3">
      <c r="E2286" s="37"/>
    </row>
    <row r="2287" spans="5:5" x14ac:dyDescent="0.3">
      <c r="E2287" s="37"/>
    </row>
    <row r="2288" spans="5:5" x14ac:dyDescent="0.3">
      <c r="E2288" s="37"/>
    </row>
    <row r="2289" spans="5:5" x14ac:dyDescent="0.3">
      <c r="E2289" s="37"/>
    </row>
    <row r="2290" spans="5:5" x14ac:dyDescent="0.3">
      <c r="E2290" s="37"/>
    </row>
    <row r="2291" spans="5:5" x14ac:dyDescent="0.3">
      <c r="E2291" s="37"/>
    </row>
    <row r="2292" spans="5:5" x14ac:dyDescent="0.3">
      <c r="E2292" s="37"/>
    </row>
    <row r="2293" spans="5:5" x14ac:dyDescent="0.3">
      <c r="E2293" s="37"/>
    </row>
    <row r="2294" spans="5:5" x14ac:dyDescent="0.3">
      <c r="E2294" s="37"/>
    </row>
    <row r="2295" spans="5:5" x14ac:dyDescent="0.3">
      <c r="E2295" s="37"/>
    </row>
    <row r="2296" spans="5:5" x14ac:dyDescent="0.3">
      <c r="E2296" s="37"/>
    </row>
    <row r="2297" spans="5:5" x14ac:dyDescent="0.3">
      <c r="E2297" s="37"/>
    </row>
    <row r="2298" spans="5:5" x14ac:dyDescent="0.3">
      <c r="E2298" s="37"/>
    </row>
    <row r="2299" spans="5:5" x14ac:dyDescent="0.3">
      <c r="E2299" s="37"/>
    </row>
    <row r="2300" spans="5:5" x14ac:dyDescent="0.3">
      <c r="E2300" s="37"/>
    </row>
    <row r="2301" spans="5:5" x14ac:dyDescent="0.3">
      <c r="E2301" s="37"/>
    </row>
    <row r="2302" spans="5:5" x14ac:dyDescent="0.3">
      <c r="E2302" s="37"/>
    </row>
    <row r="2303" spans="5:5" x14ac:dyDescent="0.3">
      <c r="E2303" s="37"/>
    </row>
    <row r="2304" spans="5:5" x14ac:dyDescent="0.3">
      <c r="E2304" s="37"/>
    </row>
    <row r="2305" spans="5:5" x14ac:dyDescent="0.3">
      <c r="E2305" s="37"/>
    </row>
    <row r="2306" spans="5:5" x14ac:dyDescent="0.3">
      <c r="E2306" s="37"/>
    </row>
    <row r="2307" spans="5:5" x14ac:dyDescent="0.3">
      <c r="E2307" s="37"/>
    </row>
    <row r="2308" spans="5:5" x14ac:dyDescent="0.3">
      <c r="E2308" s="37"/>
    </row>
    <row r="2309" spans="5:5" x14ac:dyDescent="0.3">
      <c r="E2309" s="37"/>
    </row>
    <row r="2310" spans="5:5" x14ac:dyDescent="0.3">
      <c r="E2310" s="37"/>
    </row>
    <row r="2311" spans="5:5" x14ac:dyDescent="0.3">
      <c r="E2311" s="37"/>
    </row>
    <row r="2312" spans="5:5" x14ac:dyDescent="0.3">
      <c r="E2312" s="37"/>
    </row>
    <row r="2313" spans="5:5" x14ac:dyDescent="0.3">
      <c r="E2313" s="37"/>
    </row>
    <row r="2314" spans="5:5" x14ac:dyDescent="0.3">
      <c r="E2314" s="37"/>
    </row>
    <row r="2315" spans="5:5" x14ac:dyDescent="0.3">
      <c r="E2315" s="37"/>
    </row>
    <row r="2316" spans="5:5" x14ac:dyDescent="0.3">
      <c r="E2316" s="37"/>
    </row>
    <row r="2317" spans="5:5" x14ac:dyDescent="0.3">
      <c r="E2317" s="37"/>
    </row>
    <row r="2318" spans="5:5" x14ac:dyDescent="0.3">
      <c r="E2318" s="37"/>
    </row>
    <row r="2319" spans="5:5" x14ac:dyDescent="0.3">
      <c r="E2319" s="37"/>
    </row>
    <row r="2320" spans="5:5" x14ac:dyDescent="0.3">
      <c r="E2320" s="37"/>
    </row>
    <row r="2321" spans="5:5" x14ac:dyDescent="0.3">
      <c r="E2321" s="37"/>
    </row>
    <row r="2322" spans="5:5" x14ac:dyDescent="0.3">
      <c r="E2322" s="37"/>
    </row>
    <row r="2323" spans="5:5" x14ac:dyDescent="0.3">
      <c r="E2323" s="37"/>
    </row>
    <row r="2324" spans="5:5" x14ac:dyDescent="0.3">
      <c r="E2324" s="37"/>
    </row>
    <row r="2325" spans="5:5" x14ac:dyDescent="0.3">
      <c r="E2325" s="37"/>
    </row>
    <row r="2326" spans="5:5" x14ac:dyDescent="0.3">
      <c r="E2326" s="37"/>
    </row>
    <row r="2327" spans="5:5" x14ac:dyDescent="0.3">
      <c r="E2327" s="37"/>
    </row>
    <row r="2328" spans="5:5" x14ac:dyDescent="0.3">
      <c r="E2328" s="37"/>
    </row>
    <row r="2329" spans="5:5" x14ac:dyDescent="0.3">
      <c r="E2329" s="37"/>
    </row>
    <row r="2330" spans="5:5" x14ac:dyDescent="0.3">
      <c r="E2330" s="37"/>
    </row>
    <row r="2331" spans="5:5" x14ac:dyDescent="0.3">
      <c r="E2331" s="37"/>
    </row>
    <row r="2332" spans="5:5" x14ac:dyDescent="0.3">
      <c r="E2332" s="37"/>
    </row>
    <row r="2333" spans="5:5" x14ac:dyDescent="0.3">
      <c r="E2333" s="37"/>
    </row>
    <row r="2334" spans="5:5" x14ac:dyDescent="0.3">
      <c r="E2334" s="37"/>
    </row>
    <row r="2335" spans="5:5" x14ac:dyDescent="0.3">
      <c r="E2335" s="37"/>
    </row>
    <row r="2336" spans="5:5" x14ac:dyDescent="0.3">
      <c r="E2336" s="37"/>
    </row>
    <row r="2337" spans="5:5" x14ac:dyDescent="0.3">
      <c r="E2337" s="37"/>
    </row>
    <row r="2338" spans="5:5" x14ac:dyDescent="0.3">
      <c r="E2338" s="37"/>
    </row>
    <row r="2339" spans="5:5" x14ac:dyDescent="0.3">
      <c r="E2339" s="37"/>
    </row>
    <row r="2340" spans="5:5" x14ac:dyDescent="0.3">
      <c r="E2340" s="37"/>
    </row>
    <row r="2341" spans="5:5" x14ac:dyDescent="0.3">
      <c r="E2341" s="37"/>
    </row>
    <row r="2342" spans="5:5" x14ac:dyDescent="0.3">
      <c r="E2342" s="37"/>
    </row>
    <row r="2343" spans="5:5" x14ac:dyDescent="0.3">
      <c r="E2343" s="37"/>
    </row>
    <row r="2344" spans="5:5" x14ac:dyDescent="0.3">
      <c r="E2344" s="37"/>
    </row>
    <row r="2345" spans="5:5" x14ac:dyDescent="0.3">
      <c r="E2345" s="37"/>
    </row>
    <row r="2346" spans="5:5" x14ac:dyDescent="0.3">
      <c r="E2346" s="37"/>
    </row>
    <row r="2347" spans="5:5" x14ac:dyDescent="0.3">
      <c r="E2347" s="37"/>
    </row>
    <row r="2348" spans="5:5" x14ac:dyDescent="0.3">
      <c r="E2348" s="37"/>
    </row>
    <row r="2349" spans="5:5" x14ac:dyDescent="0.3">
      <c r="E2349" s="37"/>
    </row>
    <row r="2350" spans="5:5" x14ac:dyDescent="0.3">
      <c r="E2350" s="37"/>
    </row>
    <row r="2351" spans="5:5" x14ac:dyDescent="0.3">
      <c r="E2351" s="37"/>
    </row>
    <row r="2352" spans="5:5" x14ac:dyDescent="0.3">
      <c r="E2352" s="37"/>
    </row>
    <row r="2353" spans="5:5" x14ac:dyDescent="0.3">
      <c r="E2353" s="37"/>
    </row>
    <row r="2354" spans="5:5" x14ac:dyDescent="0.3">
      <c r="E2354" s="37"/>
    </row>
    <row r="2355" spans="5:5" x14ac:dyDescent="0.3">
      <c r="E2355" s="37"/>
    </row>
    <row r="2356" spans="5:5" x14ac:dyDescent="0.3">
      <c r="E2356" s="37"/>
    </row>
    <row r="2357" spans="5:5" x14ac:dyDescent="0.3">
      <c r="E2357" s="37"/>
    </row>
    <row r="2358" spans="5:5" x14ac:dyDescent="0.3">
      <c r="E2358" s="37"/>
    </row>
    <row r="2359" spans="5:5" x14ac:dyDescent="0.3">
      <c r="E2359" s="37"/>
    </row>
    <row r="2360" spans="5:5" x14ac:dyDescent="0.3">
      <c r="E2360" s="37"/>
    </row>
    <row r="2361" spans="5:5" x14ac:dyDescent="0.3">
      <c r="E2361" s="37"/>
    </row>
    <row r="2362" spans="5:5" x14ac:dyDescent="0.3">
      <c r="E2362" s="37"/>
    </row>
    <row r="2363" spans="5:5" x14ac:dyDescent="0.3">
      <c r="E2363" s="37"/>
    </row>
    <row r="2364" spans="5:5" x14ac:dyDescent="0.3">
      <c r="E2364" s="37"/>
    </row>
    <row r="2365" spans="5:5" x14ac:dyDescent="0.3">
      <c r="E2365" s="37"/>
    </row>
    <row r="2366" spans="5:5" x14ac:dyDescent="0.3">
      <c r="E2366" s="37"/>
    </row>
    <row r="2367" spans="5:5" x14ac:dyDescent="0.3">
      <c r="E2367" s="37"/>
    </row>
    <row r="2368" spans="5:5" x14ac:dyDescent="0.3">
      <c r="E2368" s="37"/>
    </row>
    <row r="2369" spans="5:5" x14ac:dyDescent="0.3">
      <c r="E2369" s="37"/>
    </row>
    <row r="2370" spans="5:5" x14ac:dyDescent="0.3">
      <c r="E2370" s="37"/>
    </row>
    <row r="2371" spans="5:5" x14ac:dyDescent="0.3">
      <c r="E2371" s="37"/>
    </row>
    <row r="2372" spans="5:5" x14ac:dyDescent="0.3">
      <c r="E2372" s="37"/>
    </row>
    <row r="2373" spans="5:5" x14ac:dyDescent="0.3">
      <c r="E2373" s="37"/>
    </row>
    <row r="2374" spans="5:5" x14ac:dyDescent="0.3">
      <c r="E2374" s="37"/>
    </row>
    <row r="2375" spans="5:5" x14ac:dyDescent="0.3">
      <c r="E2375" s="37"/>
    </row>
    <row r="2376" spans="5:5" x14ac:dyDescent="0.3">
      <c r="E2376" s="37"/>
    </row>
    <row r="2377" spans="5:5" x14ac:dyDescent="0.3">
      <c r="E2377" s="37"/>
    </row>
    <row r="2378" spans="5:5" x14ac:dyDescent="0.3">
      <c r="E2378" s="37"/>
    </row>
    <row r="2379" spans="5:5" x14ac:dyDescent="0.3">
      <c r="E2379" s="37"/>
    </row>
    <row r="2380" spans="5:5" x14ac:dyDescent="0.3">
      <c r="E2380" s="37"/>
    </row>
    <row r="2381" spans="5:5" x14ac:dyDescent="0.3">
      <c r="E2381" s="37"/>
    </row>
    <row r="2382" spans="5:5" x14ac:dyDescent="0.3">
      <c r="E2382" s="37"/>
    </row>
    <row r="2383" spans="5:5" x14ac:dyDescent="0.3">
      <c r="E2383" s="37"/>
    </row>
    <row r="2384" spans="5:5" x14ac:dyDescent="0.3">
      <c r="E2384" s="37"/>
    </row>
    <row r="2385" spans="5:5" x14ac:dyDescent="0.3">
      <c r="E2385" s="37"/>
    </row>
    <row r="2386" spans="5:5" x14ac:dyDescent="0.3">
      <c r="E2386" s="37"/>
    </row>
    <row r="2387" spans="5:5" x14ac:dyDescent="0.3">
      <c r="E2387" s="37"/>
    </row>
    <row r="2388" spans="5:5" x14ac:dyDescent="0.3">
      <c r="E2388" s="37"/>
    </row>
    <row r="2389" spans="5:5" x14ac:dyDescent="0.3">
      <c r="E2389" s="37"/>
    </row>
    <row r="2390" spans="5:5" x14ac:dyDescent="0.3">
      <c r="E2390" s="37"/>
    </row>
    <row r="2391" spans="5:5" x14ac:dyDescent="0.3">
      <c r="E2391" s="37"/>
    </row>
    <row r="2392" spans="5:5" x14ac:dyDescent="0.3">
      <c r="E2392" s="37"/>
    </row>
    <row r="2393" spans="5:5" x14ac:dyDescent="0.3">
      <c r="E2393" s="37"/>
    </row>
    <row r="2394" spans="5:5" x14ac:dyDescent="0.3">
      <c r="E2394" s="37"/>
    </row>
    <row r="2395" spans="5:5" x14ac:dyDescent="0.3">
      <c r="E2395" s="37"/>
    </row>
    <row r="2396" spans="5:5" x14ac:dyDescent="0.3">
      <c r="E2396" s="37"/>
    </row>
    <row r="2397" spans="5:5" x14ac:dyDescent="0.3">
      <c r="E2397" s="37"/>
    </row>
    <row r="2398" spans="5:5" x14ac:dyDescent="0.3">
      <c r="E2398" s="37"/>
    </row>
    <row r="2399" spans="5:5" x14ac:dyDescent="0.3">
      <c r="E2399" s="37"/>
    </row>
    <row r="2400" spans="5:5" x14ac:dyDescent="0.3">
      <c r="E2400" s="37"/>
    </row>
    <row r="2401" spans="5:5" x14ac:dyDescent="0.3">
      <c r="E2401" s="37"/>
    </row>
    <row r="2402" spans="5:5" x14ac:dyDescent="0.3">
      <c r="E2402" s="37"/>
    </row>
    <row r="2403" spans="5:5" x14ac:dyDescent="0.3">
      <c r="E2403" s="37"/>
    </row>
    <row r="2404" spans="5:5" x14ac:dyDescent="0.3">
      <c r="E2404" s="37"/>
    </row>
    <row r="2405" spans="5:5" x14ac:dyDescent="0.3">
      <c r="E2405" s="37"/>
    </row>
    <row r="2406" spans="5:5" x14ac:dyDescent="0.3">
      <c r="E2406" s="37"/>
    </row>
    <row r="2407" spans="5:5" x14ac:dyDescent="0.3">
      <c r="E2407" s="37"/>
    </row>
    <row r="2408" spans="5:5" x14ac:dyDescent="0.3">
      <c r="E2408" s="37"/>
    </row>
    <row r="2409" spans="5:5" x14ac:dyDescent="0.3">
      <c r="E2409" s="37"/>
    </row>
    <row r="2410" spans="5:5" x14ac:dyDescent="0.3">
      <c r="E2410" s="37"/>
    </row>
    <row r="2411" spans="5:5" x14ac:dyDescent="0.3">
      <c r="E2411" s="37"/>
    </row>
    <row r="2412" spans="5:5" x14ac:dyDescent="0.3">
      <c r="E2412" s="37"/>
    </row>
    <row r="2413" spans="5:5" x14ac:dyDescent="0.3">
      <c r="E2413" s="37"/>
    </row>
    <row r="2414" spans="5:5" x14ac:dyDescent="0.3">
      <c r="E2414" s="37"/>
    </row>
    <row r="2415" spans="5:5" x14ac:dyDescent="0.3">
      <c r="E2415" s="37"/>
    </row>
    <row r="2416" spans="5:5" x14ac:dyDescent="0.3">
      <c r="E2416" s="37"/>
    </row>
    <row r="2417" spans="5:5" x14ac:dyDescent="0.3">
      <c r="E2417" s="37"/>
    </row>
    <row r="2418" spans="5:5" x14ac:dyDescent="0.3">
      <c r="E2418" s="37"/>
    </row>
    <row r="2419" spans="5:5" x14ac:dyDescent="0.3">
      <c r="E2419" s="37"/>
    </row>
    <row r="2420" spans="5:5" x14ac:dyDescent="0.3">
      <c r="E2420" s="37"/>
    </row>
    <row r="2421" spans="5:5" x14ac:dyDescent="0.3">
      <c r="E2421" s="37"/>
    </row>
    <row r="2422" spans="5:5" x14ac:dyDescent="0.3">
      <c r="E2422" s="37"/>
    </row>
    <row r="2423" spans="5:5" x14ac:dyDescent="0.3">
      <c r="E2423" s="37"/>
    </row>
    <row r="2424" spans="5:5" x14ac:dyDescent="0.3">
      <c r="E2424" s="37"/>
    </row>
    <row r="2425" spans="5:5" x14ac:dyDescent="0.3">
      <c r="E2425" s="37"/>
    </row>
    <row r="2426" spans="5:5" x14ac:dyDescent="0.3">
      <c r="E2426" s="37"/>
    </row>
    <row r="2427" spans="5:5" x14ac:dyDescent="0.3">
      <c r="E2427" s="37"/>
    </row>
    <row r="2428" spans="5:5" x14ac:dyDescent="0.3">
      <c r="E2428" s="37"/>
    </row>
    <row r="2429" spans="5:5" x14ac:dyDescent="0.3">
      <c r="E2429" s="37"/>
    </row>
    <row r="2430" spans="5:5" x14ac:dyDescent="0.3">
      <c r="E2430" s="37"/>
    </row>
    <row r="2431" spans="5:5" x14ac:dyDescent="0.3">
      <c r="E2431" s="37"/>
    </row>
    <row r="2432" spans="5:5" x14ac:dyDescent="0.3">
      <c r="E2432" s="37"/>
    </row>
    <row r="2433" spans="5:5" x14ac:dyDescent="0.3">
      <c r="E2433" s="37"/>
    </row>
    <row r="2434" spans="5:5" x14ac:dyDescent="0.3">
      <c r="E2434" s="37"/>
    </row>
    <row r="2435" spans="5:5" x14ac:dyDescent="0.3">
      <c r="E2435" s="37"/>
    </row>
    <row r="2436" spans="5:5" x14ac:dyDescent="0.3">
      <c r="E2436" s="37"/>
    </row>
    <row r="2437" spans="5:5" x14ac:dyDescent="0.3">
      <c r="E2437" s="37"/>
    </row>
    <row r="2438" spans="5:5" x14ac:dyDescent="0.3">
      <c r="E2438" s="37"/>
    </row>
    <row r="2439" spans="5:5" x14ac:dyDescent="0.3">
      <c r="E2439" s="37"/>
    </row>
    <row r="2440" spans="5:5" x14ac:dyDescent="0.3">
      <c r="E2440" s="37"/>
    </row>
    <row r="2441" spans="5:5" x14ac:dyDescent="0.3">
      <c r="E2441" s="37"/>
    </row>
    <row r="2442" spans="5:5" x14ac:dyDescent="0.3">
      <c r="E2442" s="37"/>
    </row>
    <row r="2443" spans="5:5" x14ac:dyDescent="0.3">
      <c r="E2443" s="37"/>
    </row>
    <row r="2444" spans="5:5" x14ac:dyDescent="0.3">
      <c r="E2444" s="37"/>
    </row>
    <row r="2445" spans="5:5" x14ac:dyDescent="0.3">
      <c r="E2445" s="37"/>
    </row>
    <row r="2446" spans="5:5" x14ac:dyDescent="0.3">
      <c r="E2446" s="37"/>
    </row>
    <row r="2447" spans="5:5" x14ac:dyDescent="0.3">
      <c r="E2447" s="37"/>
    </row>
    <row r="2448" spans="5:5" x14ac:dyDescent="0.3">
      <c r="E2448" s="37"/>
    </row>
    <row r="2449" spans="5:5" x14ac:dyDescent="0.3">
      <c r="E2449" s="37"/>
    </row>
    <row r="2450" spans="5:5" x14ac:dyDescent="0.3">
      <c r="E2450" s="37"/>
    </row>
    <row r="2451" spans="5:5" x14ac:dyDescent="0.3">
      <c r="E2451" s="37"/>
    </row>
    <row r="2452" spans="5:5" x14ac:dyDescent="0.3">
      <c r="E2452" s="37"/>
    </row>
    <row r="2453" spans="5:5" x14ac:dyDescent="0.3">
      <c r="E2453" s="37"/>
    </row>
    <row r="2454" spans="5:5" x14ac:dyDescent="0.3">
      <c r="E2454" s="37"/>
    </row>
    <row r="2455" spans="5:5" x14ac:dyDescent="0.3">
      <c r="E2455" s="37"/>
    </row>
    <row r="2456" spans="5:5" x14ac:dyDescent="0.3">
      <c r="E2456" s="37"/>
    </row>
    <row r="2457" spans="5:5" x14ac:dyDescent="0.3">
      <c r="E2457" s="37"/>
    </row>
    <row r="2458" spans="5:5" x14ac:dyDescent="0.3">
      <c r="E2458" s="37"/>
    </row>
    <row r="2459" spans="5:5" x14ac:dyDescent="0.3">
      <c r="E2459" s="37"/>
    </row>
    <row r="2460" spans="5:5" x14ac:dyDescent="0.3">
      <c r="E2460" s="37"/>
    </row>
    <row r="2461" spans="5:5" x14ac:dyDescent="0.3">
      <c r="E2461" s="37"/>
    </row>
    <row r="2462" spans="5:5" x14ac:dyDescent="0.3">
      <c r="E2462" s="37"/>
    </row>
    <row r="2463" spans="5:5" x14ac:dyDescent="0.3">
      <c r="E2463" s="37"/>
    </row>
    <row r="2464" spans="5:5" x14ac:dyDescent="0.3">
      <c r="E2464" s="37"/>
    </row>
    <row r="2465" spans="5:5" x14ac:dyDescent="0.3">
      <c r="E2465" s="37"/>
    </row>
    <row r="2466" spans="5:5" x14ac:dyDescent="0.3">
      <c r="E2466" s="37"/>
    </row>
    <row r="2467" spans="5:5" x14ac:dyDescent="0.3">
      <c r="E2467" s="37"/>
    </row>
    <row r="2468" spans="5:5" x14ac:dyDescent="0.3">
      <c r="E2468" s="37"/>
    </row>
    <row r="2469" spans="5:5" x14ac:dyDescent="0.3">
      <c r="E2469" s="37"/>
    </row>
    <row r="2470" spans="5:5" x14ac:dyDescent="0.3">
      <c r="E2470" s="37"/>
    </row>
    <row r="2471" spans="5:5" x14ac:dyDescent="0.3">
      <c r="E2471" s="37"/>
    </row>
    <row r="2472" spans="5:5" x14ac:dyDescent="0.3">
      <c r="E2472" s="37"/>
    </row>
    <row r="2473" spans="5:5" x14ac:dyDescent="0.3">
      <c r="E2473" s="37"/>
    </row>
    <row r="2474" spans="5:5" x14ac:dyDescent="0.3">
      <c r="E2474" s="37"/>
    </row>
    <row r="2475" spans="5:5" x14ac:dyDescent="0.3">
      <c r="E2475" s="37"/>
    </row>
    <row r="2476" spans="5:5" x14ac:dyDescent="0.3">
      <c r="E2476" s="37"/>
    </row>
    <row r="2477" spans="5:5" x14ac:dyDescent="0.3">
      <c r="E2477" s="37"/>
    </row>
    <row r="2478" spans="5:5" x14ac:dyDescent="0.3">
      <c r="E2478" s="37"/>
    </row>
    <row r="2479" spans="5:5" x14ac:dyDescent="0.3">
      <c r="E2479" s="37"/>
    </row>
    <row r="2480" spans="5:5" x14ac:dyDescent="0.3">
      <c r="E2480" s="37"/>
    </row>
    <row r="2481" spans="5:5" x14ac:dyDescent="0.3">
      <c r="E2481" s="37"/>
    </row>
    <row r="2482" spans="5:5" x14ac:dyDescent="0.3">
      <c r="E2482" s="37"/>
    </row>
    <row r="2483" spans="5:5" x14ac:dyDescent="0.3">
      <c r="E2483" s="37"/>
    </row>
    <row r="2484" spans="5:5" x14ac:dyDescent="0.3">
      <c r="E2484" s="37"/>
    </row>
    <row r="2485" spans="5:5" x14ac:dyDescent="0.3">
      <c r="E2485" s="37"/>
    </row>
    <row r="2486" spans="5:5" x14ac:dyDescent="0.3">
      <c r="E2486" s="37"/>
    </row>
    <row r="2487" spans="5:5" x14ac:dyDescent="0.3">
      <c r="E2487" s="37"/>
    </row>
    <row r="2488" spans="5:5" x14ac:dyDescent="0.3">
      <c r="E2488" s="37"/>
    </row>
    <row r="2489" spans="5:5" x14ac:dyDescent="0.3">
      <c r="E2489" s="37"/>
    </row>
    <row r="2490" spans="5:5" x14ac:dyDescent="0.3">
      <c r="E2490" s="37"/>
    </row>
    <row r="2491" spans="5:5" x14ac:dyDescent="0.3">
      <c r="E2491" s="37"/>
    </row>
    <row r="2492" spans="5:5" x14ac:dyDescent="0.3">
      <c r="E2492" s="37"/>
    </row>
    <row r="2493" spans="5:5" x14ac:dyDescent="0.3">
      <c r="E2493" s="37"/>
    </row>
    <row r="2494" spans="5:5" x14ac:dyDescent="0.3">
      <c r="E2494" s="37"/>
    </row>
    <row r="2495" spans="5:5" x14ac:dyDescent="0.3">
      <c r="E2495" s="37"/>
    </row>
    <row r="2496" spans="5:5" x14ac:dyDescent="0.3">
      <c r="E2496" s="37"/>
    </row>
    <row r="2497" spans="5:5" x14ac:dyDescent="0.3">
      <c r="E2497" s="37"/>
    </row>
    <row r="2498" spans="5:5" x14ac:dyDescent="0.3">
      <c r="E2498" s="37"/>
    </row>
    <row r="2499" spans="5:5" x14ac:dyDescent="0.3">
      <c r="E2499" s="37"/>
    </row>
    <row r="2500" spans="5:5" x14ac:dyDescent="0.3">
      <c r="E2500" s="37"/>
    </row>
    <row r="2501" spans="5:5" x14ac:dyDescent="0.3">
      <c r="E2501" s="37"/>
    </row>
    <row r="2502" spans="5:5" x14ac:dyDescent="0.3">
      <c r="E2502" s="37"/>
    </row>
    <row r="2503" spans="5:5" x14ac:dyDescent="0.3">
      <c r="E2503" s="37"/>
    </row>
    <row r="2504" spans="5:5" x14ac:dyDescent="0.3">
      <c r="E2504" s="37"/>
    </row>
    <row r="2505" spans="5:5" x14ac:dyDescent="0.3">
      <c r="E2505" s="37"/>
    </row>
    <row r="2506" spans="5:5" x14ac:dyDescent="0.3">
      <c r="E2506" s="37"/>
    </row>
    <row r="2507" spans="5:5" x14ac:dyDescent="0.3">
      <c r="E2507" s="37"/>
    </row>
    <row r="2508" spans="5:5" x14ac:dyDescent="0.3">
      <c r="E2508" s="37"/>
    </row>
    <row r="2509" spans="5:5" x14ac:dyDescent="0.3">
      <c r="E2509" s="37"/>
    </row>
    <row r="2510" spans="5:5" x14ac:dyDescent="0.3">
      <c r="E2510" s="37"/>
    </row>
    <row r="2511" spans="5:5" x14ac:dyDescent="0.3">
      <c r="E2511" s="37"/>
    </row>
    <row r="2512" spans="5:5" x14ac:dyDescent="0.3">
      <c r="E2512" s="37"/>
    </row>
    <row r="2513" spans="5:5" x14ac:dyDescent="0.3">
      <c r="E2513" s="37"/>
    </row>
    <row r="2514" spans="5:5" x14ac:dyDescent="0.3">
      <c r="E2514" s="37"/>
    </row>
    <row r="2515" spans="5:5" x14ac:dyDescent="0.3">
      <c r="E2515" s="37"/>
    </row>
    <row r="2516" spans="5:5" x14ac:dyDescent="0.3">
      <c r="E2516" s="37"/>
    </row>
    <row r="2517" spans="5:5" x14ac:dyDescent="0.3">
      <c r="E2517" s="37"/>
    </row>
    <row r="2518" spans="5:5" x14ac:dyDescent="0.3">
      <c r="E2518" s="37"/>
    </row>
    <row r="2519" spans="5:5" x14ac:dyDescent="0.3">
      <c r="E2519" s="37"/>
    </row>
    <row r="2520" spans="5:5" x14ac:dyDescent="0.3">
      <c r="E2520" s="37"/>
    </row>
    <row r="2521" spans="5:5" x14ac:dyDescent="0.3">
      <c r="E2521" s="37"/>
    </row>
    <row r="2522" spans="5:5" x14ac:dyDescent="0.3">
      <c r="E2522" s="37"/>
    </row>
    <row r="2523" spans="5:5" x14ac:dyDescent="0.3">
      <c r="E2523" s="37"/>
    </row>
    <row r="2524" spans="5:5" x14ac:dyDescent="0.3">
      <c r="E2524" s="37"/>
    </row>
    <row r="2525" spans="5:5" x14ac:dyDescent="0.3">
      <c r="E2525" s="37"/>
    </row>
    <row r="2526" spans="5:5" x14ac:dyDescent="0.3">
      <c r="E2526" s="37"/>
    </row>
    <row r="2527" spans="5:5" x14ac:dyDescent="0.3">
      <c r="E2527" s="37"/>
    </row>
    <row r="2528" spans="5:5" x14ac:dyDescent="0.3">
      <c r="E2528" s="37"/>
    </row>
    <row r="2529" spans="5:5" x14ac:dyDescent="0.3">
      <c r="E2529" s="37"/>
    </row>
    <row r="2530" spans="5:5" x14ac:dyDescent="0.3">
      <c r="E2530" s="37"/>
    </row>
    <row r="2531" spans="5:5" x14ac:dyDescent="0.3">
      <c r="E2531" s="37"/>
    </row>
    <row r="2532" spans="5:5" x14ac:dyDescent="0.3">
      <c r="E2532" s="37"/>
    </row>
    <row r="2533" spans="5:5" x14ac:dyDescent="0.3">
      <c r="E2533" s="37"/>
    </row>
    <row r="2534" spans="5:5" x14ac:dyDescent="0.3">
      <c r="E2534" s="37"/>
    </row>
    <row r="2535" spans="5:5" x14ac:dyDescent="0.3">
      <c r="E2535" s="37"/>
    </row>
    <row r="2536" spans="5:5" x14ac:dyDescent="0.3">
      <c r="E2536" s="37"/>
    </row>
    <row r="2537" spans="5:5" x14ac:dyDescent="0.3">
      <c r="E2537" s="37"/>
    </row>
    <row r="2538" spans="5:5" x14ac:dyDescent="0.3">
      <c r="E2538" s="37"/>
    </row>
    <row r="2539" spans="5:5" x14ac:dyDescent="0.3">
      <c r="E2539" s="37"/>
    </row>
    <row r="2540" spans="5:5" x14ac:dyDescent="0.3">
      <c r="E2540" s="37"/>
    </row>
    <row r="2541" spans="5:5" x14ac:dyDescent="0.3">
      <c r="E2541" s="37"/>
    </row>
    <row r="2542" spans="5:5" x14ac:dyDescent="0.3">
      <c r="E2542" s="37"/>
    </row>
    <row r="2543" spans="5:5" x14ac:dyDescent="0.3">
      <c r="E2543" s="37"/>
    </row>
    <row r="2544" spans="5:5" x14ac:dyDescent="0.3">
      <c r="E2544" s="37"/>
    </row>
    <row r="2545" spans="5:5" x14ac:dyDescent="0.3">
      <c r="E2545" s="37"/>
    </row>
    <row r="2546" spans="5:5" x14ac:dyDescent="0.3">
      <c r="E2546" s="37"/>
    </row>
    <row r="2547" spans="5:5" x14ac:dyDescent="0.3">
      <c r="E2547" s="37"/>
    </row>
    <row r="2548" spans="5:5" x14ac:dyDescent="0.3">
      <c r="E2548" s="37"/>
    </row>
    <row r="2549" spans="5:5" x14ac:dyDescent="0.3">
      <c r="E2549" s="37"/>
    </row>
    <row r="2550" spans="5:5" x14ac:dyDescent="0.3">
      <c r="E2550" s="37"/>
    </row>
    <row r="2551" spans="5:5" x14ac:dyDescent="0.3">
      <c r="E2551" s="37"/>
    </row>
    <row r="2552" spans="5:5" x14ac:dyDescent="0.3">
      <c r="E2552" s="37"/>
    </row>
    <row r="2553" spans="5:5" x14ac:dyDescent="0.3">
      <c r="E2553" s="37"/>
    </row>
    <row r="2554" spans="5:5" x14ac:dyDescent="0.3">
      <c r="E2554" s="37"/>
    </row>
    <row r="2555" spans="5:5" x14ac:dyDescent="0.3">
      <c r="E2555" s="37"/>
    </row>
    <row r="2556" spans="5:5" x14ac:dyDescent="0.3">
      <c r="E2556" s="37"/>
    </row>
    <row r="2557" spans="5:5" x14ac:dyDescent="0.3">
      <c r="E2557" s="37"/>
    </row>
    <row r="2558" spans="5:5" x14ac:dyDescent="0.3">
      <c r="E2558" s="37"/>
    </row>
    <row r="2559" spans="5:5" x14ac:dyDescent="0.3">
      <c r="E2559" s="37"/>
    </row>
    <row r="2560" spans="5:5" x14ac:dyDescent="0.3">
      <c r="E2560" s="37"/>
    </row>
    <row r="2561" spans="5:5" x14ac:dyDescent="0.3">
      <c r="E2561" s="37"/>
    </row>
    <row r="2562" spans="5:5" x14ac:dyDescent="0.3">
      <c r="E2562" s="37"/>
    </row>
    <row r="2563" spans="5:5" x14ac:dyDescent="0.3">
      <c r="E2563" s="37"/>
    </row>
    <row r="2564" spans="5:5" x14ac:dyDescent="0.3">
      <c r="E2564" s="37"/>
    </row>
    <row r="2565" spans="5:5" x14ac:dyDescent="0.3">
      <c r="E2565" s="37"/>
    </row>
    <row r="2566" spans="5:5" x14ac:dyDescent="0.3">
      <c r="E2566" s="37"/>
    </row>
    <row r="2567" spans="5:5" x14ac:dyDescent="0.3">
      <c r="E2567" s="37"/>
    </row>
    <row r="2568" spans="5:5" x14ac:dyDescent="0.3">
      <c r="E2568" s="37"/>
    </row>
    <row r="2569" spans="5:5" x14ac:dyDescent="0.3">
      <c r="E2569" s="37"/>
    </row>
    <row r="2570" spans="5:5" x14ac:dyDescent="0.3">
      <c r="E2570" s="37"/>
    </row>
    <row r="2571" spans="5:5" x14ac:dyDescent="0.3">
      <c r="E2571" s="37"/>
    </row>
    <row r="2572" spans="5:5" x14ac:dyDescent="0.3">
      <c r="E2572" s="37"/>
    </row>
    <row r="2573" spans="5:5" x14ac:dyDescent="0.3">
      <c r="E2573" s="37"/>
    </row>
    <row r="2574" spans="5:5" x14ac:dyDescent="0.3">
      <c r="E2574" s="37"/>
    </row>
    <row r="2575" spans="5:5" x14ac:dyDescent="0.3">
      <c r="E2575" s="37"/>
    </row>
    <row r="2576" spans="5:5" x14ac:dyDescent="0.3">
      <c r="E2576" s="37"/>
    </row>
    <row r="2577" spans="5:5" x14ac:dyDescent="0.3">
      <c r="E2577" s="37"/>
    </row>
    <row r="2578" spans="5:5" x14ac:dyDescent="0.3">
      <c r="E2578" s="37"/>
    </row>
    <row r="2579" spans="5:5" x14ac:dyDescent="0.3">
      <c r="E2579" s="37"/>
    </row>
    <row r="2580" spans="5:5" x14ac:dyDescent="0.3">
      <c r="E2580" s="37"/>
    </row>
    <row r="2581" spans="5:5" x14ac:dyDescent="0.3">
      <c r="E2581" s="37"/>
    </row>
    <row r="2582" spans="5:5" x14ac:dyDescent="0.3">
      <c r="E2582" s="37"/>
    </row>
    <row r="2583" spans="5:5" x14ac:dyDescent="0.3">
      <c r="E2583" s="37"/>
    </row>
    <row r="2584" spans="5:5" x14ac:dyDescent="0.3">
      <c r="E2584" s="37"/>
    </row>
    <row r="2585" spans="5:5" x14ac:dyDescent="0.3">
      <c r="E2585" s="37"/>
    </row>
    <row r="2586" spans="5:5" x14ac:dyDescent="0.3">
      <c r="E2586" s="37"/>
    </row>
    <row r="2587" spans="5:5" x14ac:dyDescent="0.3">
      <c r="E2587" s="37"/>
    </row>
    <row r="2588" spans="5:5" x14ac:dyDescent="0.3">
      <c r="E2588" s="37"/>
    </row>
    <row r="2589" spans="5:5" x14ac:dyDescent="0.3">
      <c r="E2589" s="37"/>
    </row>
    <row r="2590" spans="5:5" x14ac:dyDescent="0.3">
      <c r="E2590" s="37"/>
    </row>
    <row r="2591" spans="5:5" x14ac:dyDescent="0.3">
      <c r="E2591" s="37"/>
    </row>
    <row r="2592" spans="5:5" x14ac:dyDescent="0.3">
      <c r="E2592" s="37"/>
    </row>
    <row r="2593" spans="5:5" x14ac:dyDescent="0.3">
      <c r="E2593" s="37"/>
    </row>
    <row r="2594" spans="5:5" x14ac:dyDescent="0.3">
      <c r="E2594" s="37"/>
    </row>
    <row r="2595" spans="5:5" x14ac:dyDescent="0.3">
      <c r="E2595" s="37"/>
    </row>
    <row r="2596" spans="5:5" x14ac:dyDescent="0.3">
      <c r="E2596" s="37"/>
    </row>
    <row r="2597" spans="5:5" x14ac:dyDescent="0.3">
      <c r="E2597" s="37"/>
    </row>
    <row r="2598" spans="5:5" x14ac:dyDescent="0.3">
      <c r="E2598" s="37"/>
    </row>
    <row r="2599" spans="5:5" x14ac:dyDescent="0.3">
      <c r="E2599" s="37"/>
    </row>
    <row r="2600" spans="5:5" x14ac:dyDescent="0.3">
      <c r="E2600" s="37"/>
    </row>
    <row r="2601" spans="5:5" x14ac:dyDescent="0.3">
      <c r="E2601" s="37"/>
    </row>
    <row r="2602" spans="5:5" x14ac:dyDescent="0.3">
      <c r="E2602" s="37"/>
    </row>
    <row r="2603" spans="5:5" x14ac:dyDescent="0.3">
      <c r="E260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03"/>
  <sheetViews>
    <sheetView workbookViewId="0">
      <selection activeCell="N15" sqref="N15"/>
    </sheetView>
  </sheetViews>
  <sheetFormatPr defaultRowHeight="14.4" x14ac:dyDescent="0.3"/>
  <cols>
    <col min="11" max="11" width="10.6640625" bestFit="1" customWidth="1"/>
  </cols>
  <sheetData>
    <row r="1" spans="1:11" x14ac:dyDescent="0.3">
      <c r="E1" s="35" t="s">
        <v>100</v>
      </c>
      <c r="F1" s="36" t="s">
        <v>101</v>
      </c>
      <c r="G1" s="35" t="s">
        <v>102</v>
      </c>
      <c r="H1" s="35" t="s">
        <v>103</v>
      </c>
      <c r="I1" s="35" t="s">
        <v>104</v>
      </c>
      <c r="J1" s="35" t="s">
        <v>33</v>
      </c>
    </row>
    <row r="2" spans="1:11" x14ac:dyDescent="0.3">
      <c r="A2" t="s">
        <v>105</v>
      </c>
      <c r="B2" t="s">
        <v>106</v>
      </c>
      <c r="C2" t="s">
        <v>107</v>
      </c>
      <c r="D2" t="s">
        <v>108</v>
      </c>
      <c r="E2" s="35" t="s">
        <v>21</v>
      </c>
      <c r="F2" s="35" t="s">
        <v>109</v>
      </c>
      <c r="G2" s="35" t="s">
        <v>110</v>
      </c>
      <c r="H2" s="35" t="s">
        <v>111</v>
      </c>
      <c r="I2" s="35" t="s">
        <v>112</v>
      </c>
      <c r="J2" s="35" t="s">
        <v>113</v>
      </c>
      <c r="K2" t="s">
        <v>114</v>
      </c>
    </row>
    <row r="3" spans="1:11" x14ac:dyDescent="0.3">
      <c r="A3" t="s">
        <v>73</v>
      </c>
      <c r="B3">
        <v>46.162738204061</v>
      </c>
      <c r="C3">
        <v>411.95289293375998</v>
      </c>
      <c r="D3">
        <v>10</v>
      </c>
      <c r="E3" s="37">
        <f>IF(AND(D3&gt;=0,D3&lt;10),0,0)</f>
        <v>0</v>
      </c>
      <c r="F3">
        <f>IF(AND(D3&gt;=10,D3&lt;20),0.2,0)</f>
        <v>0.2</v>
      </c>
      <c r="G3">
        <f>IF(AND(D3&gt;=20,D3&lt;30),0.4,0)</f>
        <v>0</v>
      </c>
      <c r="H3">
        <f>IF(AND(D3&gt;=30,D3&lt;40),0.6,0)</f>
        <v>0</v>
      </c>
      <c r="I3">
        <f>IF(AND(D3&gt;=40,D3&lt;50),0.8,0)</f>
        <v>0</v>
      </c>
      <c r="J3">
        <f>IF(D3&gt;=50,1,0)</f>
        <v>0</v>
      </c>
      <c r="K3">
        <f>SUM(E3:J3)</f>
        <v>0.2</v>
      </c>
    </row>
    <row r="4" spans="1:11" x14ac:dyDescent="0.3">
      <c r="A4" t="s">
        <v>75</v>
      </c>
      <c r="B4">
        <v>140.16987720584001</v>
      </c>
      <c r="C4">
        <v>463.14489932087002</v>
      </c>
      <c r="D4">
        <v>15</v>
      </c>
      <c r="E4" s="37">
        <f t="shared" ref="E4:E26" si="0">IF(AND(D4&gt;=0,D4&lt;10),0,0)</f>
        <v>0</v>
      </c>
      <c r="F4">
        <f t="shared" ref="F4:F26" si="1">IF(AND(D4&gt;=10,D4&lt;20),0.2,0)</f>
        <v>0.2</v>
      </c>
      <c r="G4">
        <f t="shared" ref="G4:G26" si="2">IF(AND(D4&gt;=20,D4&lt;30),0.4,0)</f>
        <v>0</v>
      </c>
      <c r="H4">
        <f t="shared" ref="H4:H26" si="3">IF(AND(D4&gt;=30,D4&lt;40),0.6,0)</f>
        <v>0</v>
      </c>
      <c r="I4">
        <f t="shared" ref="I4:I26" si="4">IF(AND(D4&gt;=40,D4&lt;50),0.8,0)</f>
        <v>0</v>
      </c>
      <c r="J4">
        <f t="shared" ref="J4:J26" si="5">IF(D4&gt;=50,1,0)</f>
        <v>0</v>
      </c>
      <c r="K4">
        <f t="shared" ref="K4:K26" si="6">SUM(E4:J4)</f>
        <v>0.2</v>
      </c>
    </row>
    <row r="5" spans="1:11" x14ac:dyDescent="0.3">
      <c r="A5" t="s">
        <v>76</v>
      </c>
      <c r="B5">
        <v>321.66880894194998</v>
      </c>
      <c r="C5">
        <v>444.52962427100999</v>
      </c>
      <c r="D5">
        <v>12</v>
      </c>
      <c r="E5" s="37">
        <f t="shared" si="0"/>
        <v>0</v>
      </c>
      <c r="F5">
        <f t="shared" si="1"/>
        <v>0.2</v>
      </c>
      <c r="G5">
        <f t="shared" si="2"/>
        <v>0</v>
      </c>
      <c r="H5">
        <f t="shared" si="3"/>
        <v>0</v>
      </c>
      <c r="I5">
        <f t="shared" si="4"/>
        <v>0</v>
      </c>
      <c r="J5">
        <f t="shared" si="5"/>
        <v>0</v>
      </c>
      <c r="K5">
        <f t="shared" si="6"/>
        <v>0.2</v>
      </c>
    </row>
    <row r="6" spans="1:11" x14ac:dyDescent="0.3">
      <c r="A6" t="s">
        <v>77</v>
      </c>
      <c r="B6">
        <v>164.36973477065999</v>
      </c>
      <c r="C6">
        <v>369.13776031908998</v>
      </c>
      <c r="D6">
        <v>20</v>
      </c>
      <c r="E6" s="37">
        <f t="shared" si="0"/>
        <v>0</v>
      </c>
      <c r="F6">
        <f t="shared" si="1"/>
        <v>0</v>
      </c>
      <c r="G6">
        <f t="shared" si="2"/>
        <v>0.4</v>
      </c>
      <c r="H6">
        <f t="shared" si="3"/>
        <v>0</v>
      </c>
      <c r="I6">
        <f t="shared" si="4"/>
        <v>0</v>
      </c>
      <c r="J6">
        <f t="shared" si="5"/>
        <v>0</v>
      </c>
      <c r="K6">
        <f t="shared" si="6"/>
        <v>0.4</v>
      </c>
    </row>
    <row r="7" spans="1:11" x14ac:dyDescent="0.3">
      <c r="A7" t="s">
        <v>78</v>
      </c>
      <c r="B7">
        <v>300.26124263461998</v>
      </c>
      <c r="C7">
        <v>353.31477652670998</v>
      </c>
      <c r="D7">
        <v>21</v>
      </c>
      <c r="E7" s="37">
        <f t="shared" si="0"/>
        <v>0</v>
      </c>
      <c r="F7">
        <f t="shared" si="1"/>
        <v>0</v>
      </c>
      <c r="G7">
        <f t="shared" si="2"/>
        <v>0.4</v>
      </c>
      <c r="H7">
        <f t="shared" si="3"/>
        <v>0</v>
      </c>
      <c r="I7">
        <f t="shared" si="4"/>
        <v>0</v>
      </c>
      <c r="J7">
        <f t="shared" si="5"/>
        <v>0</v>
      </c>
      <c r="K7">
        <f t="shared" si="6"/>
        <v>0.4</v>
      </c>
    </row>
    <row r="8" spans="1:11" x14ac:dyDescent="0.3">
      <c r="A8" t="s">
        <v>79</v>
      </c>
      <c r="B8">
        <v>182.05424606802001</v>
      </c>
      <c r="C8">
        <v>302.12277013959999</v>
      </c>
      <c r="D8">
        <v>23</v>
      </c>
      <c r="E8" s="37">
        <f t="shared" si="0"/>
        <v>0</v>
      </c>
      <c r="F8">
        <f t="shared" si="1"/>
        <v>0</v>
      </c>
      <c r="G8">
        <f t="shared" si="2"/>
        <v>0.4</v>
      </c>
      <c r="H8">
        <f t="shared" si="3"/>
        <v>0</v>
      </c>
      <c r="I8">
        <f t="shared" si="4"/>
        <v>0</v>
      </c>
      <c r="J8">
        <f t="shared" si="5"/>
        <v>0</v>
      </c>
      <c r="K8">
        <f t="shared" si="6"/>
        <v>0.4</v>
      </c>
    </row>
    <row r="9" spans="1:11" x14ac:dyDescent="0.3">
      <c r="A9" t="s">
        <v>80</v>
      </c>
      <c r="B9">
        <v>64.778013253918004</v>
      </c>
      <c r="C9">
        <v>357.03783153668002</v>
      </c>
      <c r="D9">
        <v>13</v>
      </c>
      <c r="E9" s="37">
        <f t="shared" si="0"/>
        <v>0</v>
      </c>
      <c r="F9">
        <f t="shared" si="1"/>
        <v>0.2</v>
      </c>
      <c r="G9">
        <f t="shared" si="2"/>
        <v>0</v>
      </c>
      <c r="H9">
        <f t="shared" si="3"/>
        <v>0</v>
      </c>
      <c r="I9">
        <f t="shared" si="4"/>
        <v>0</v>
      </c>
      <c r="J9">
        <f t="shared" si="5"/>
        <v>0</v>
      </c>
      <c r="K9">
        <f t="shared" si="6"/>
        <v>0.2</v>
      </c>
    </row>
    <row r="10" spans="1:11" x14ac:dyDescent="0.3">
      <c r="A10" t="s">
        <v>81</v>
      </c>
      <c r="B10">
        <v>95.493217086182995</v>
      </c>
      <c r="C10">
        <v>259.30763752492999</v>
      </c>
      <c r="D10">
        <v>18</v>
      </c>
      <c r="E10" s="37">
        <f t="shared" si="0"/>
        <v>0</v>
      </c>
      <c r="F10">
        <f t="shared" si="1"/>
        <v>0.2</v>
      </c>
      <c r="G10">
        <f t="shared" si="2"/>
        <v>0</v>
      </c>
      <c r="H10">
        <f t="shared" si="3"/>
        <v>0</v>
      </c>
      <c r="I10">
        <f t="shared" si="4"/>
        <v>0</v>
      </c>
      <c r="J10">
        <f t="shared" si="5"/>
        <v>0</v>
      </c>
      <c r="K10">
        <f t="shared" si="6"/>
        <v>0.2</v>
      </c>
    </row>
    <row r="11" spans="1:11" x14ac:dyDescent="0.3">
      <c r="A11" t="s">
        <v>82</v>
      </c>
      <c r="B11">
        <v>16.378298124289</v>
      </c>
      <c r="C11">
        <v>223.9386149302</v>
      </c>
      <c r="D11">
        <v>17</v>
      </c>
      <c r="E11" s="37">
        <f t="shared" si="0"/>
        <v>0</v>
      </c>
      <c r="F11">
        <f t="shared" si="1"/>
        <v>0.2</v>
      </c>
      <c r="G11">
        <f t="shared" si="2"/>
        <v>0</v>
      </c>
      <c r="H11">
        <f t="shared" si="3"/>
        <v>0</v>
      </c>
      <c r="I11">
        <f t="shared" si="4"/>
        <v>0</v>
      </c>
      <c r="J11">
        <f t="shared" si="5"/>
        <v>0</v>
      </c>
      <c r="K11">
        <f t="shared" si="6"/>
        <v>0.2</v>
      </c>
    </row>
    <row r="12" spans="1:11" x14ac:dyDescent="0.3">
      <c r="A12" t="s">
        <v>83</v>
      </c>
      <c r="B12">
        <v>156.92362475070999</v>
      </c>
      <c r="C12">
        <v>239.76159872258</v>
      </c>
      <c r="D12">
        <v>26</v>
      </c>
      <c r="E12" s="37">
        <f t="shared" si="0"/>
        <v>0</v>
      </c>
      <c r="F12">
        <f t="shared" si="1"/>
        <v>0</v>
      </c>
      <c r="G12">
        <f t="shared" si="2"/>
        <v>0.4</v>
      </c>
      <c r="H12">
        <f t="shared" si="3"/>
        <v>0</v>
      </c>
      <c r="I12">
        <f t="shared" si="4"/>
        <v>0</v>
      </c>
      <c r="J12">
        <f t="shared" si="5"/>
        <v>0</v>
      </c>
      <c r="K12">
        <f t="shared" si="6"/>
        <v>0.4</v>
      </c>
    </row>
    <row r="13" spans="1:11" x14ac:dyDescent="0.3">
      <c r="A13" t="s">
        <v>85</v>
      </c>
      <c r="B13">
        <v>274.19985756480997</v>
      </c>
      <c r="C13">
        <v>274.19985756480997</v>
      </c>
      <c r="D13">
        <v>24</v>
      </c>
      <c r="E13" s="37">
        <f t="shared" si="0"/>
        <v>0</v>
      </c>
      <c r="F13">
        <f t="shared" si="1"/>
        <v>0</v>
      </c>
      <c r="G13">
        <f t="shared" si="2"/>
        <v>0.4</v>
      </c>
      <c r="H13">
        <f t="shared" si="3"/>
        <v>0</v>
      </c>
      <c r="I13">
        <f t="shared" si="4"/>
        <v>0</v>
      </c>
      <c r="J13">
        <f t="shared" si="5"/>
        <v>0</v>
      </c>
      <c r="K13">
        <f t="shared" si="6"/>
        <v>0.4</v>
      </c>
    </row>
    <row r="14" spans="1:11" x14ac:dyDescent="0.3">
      <c r="A14" t="s">
        <v>86</v>
      </c>
      <c r="B14">
        <v>366.34546906161</v>
      </c>
      <c r="C14">
        <v>306.77658890206999</v>
      </c>
      <c r="D14">
        <v>25</v>
      </c>
      <c r="E14" s="37">
        <f t="shared" si="0"/>
        <v>0</v>
      </c>
      <c r="F14">
        <f t="shared" si="1"/>
        <v>0</v>
      </c>
      <c r="G14">
        <f t="shared" si="2"/>
        <v>0.4</v>
      </c>
      <c r="H14">
        <f t="shared" si="3"/>
        <v>0</v>
      </c>
      <c r="I14">
        <f t="shared" si="4"/>
        <v>0</v>
      </c>
      <c r="J14">
        <f t="shared" si="5"/>
        <v>0</v>
      </c>
      <c r="K14">
        <f t="shared" si="6"/>
        <v>0.4</v>
      </c>
    </row>
    <row r="15" spans="1:11" x14ac:dyDescent="0.3">
      <c r="A15" t="s">
        <v>87</v>
      </c>
      <c r="B15">
        <v>258.37687377243998</v>
      </c>
      <c r="C15">
        <v>212.76944990029</v>
      </c>
      <c r="D15">
        <v>35</v>
      </c>
      <c r="E15" s="37">
        <f t="shared" si="0"/>
        <v>0</v>
      </c>
      <c r="F15">
        <f t="shared" si="1"/>
        <v>0</v>
      </c>
      <c r="G15">
        <f t="shared" si="2"/>
        <v>0</v>
      </c>
      <c r="H15">
        <f t="shared" si="3"/>
        <v>0.6</v>
      </c>
      <c r="I15">
        <f t="shared" si="4"/>
        <v>0</v>
      </c>
      <c r="J15">
        <f t="shared" si="5"/>
        <v>0</v>
      </c>
      <c r="K15">
        <f t="shared" si="6"/>
        <v>0.6</v>
      </c>
    </row>
    <row r="16" spans="1:11" x14ac:dyDescent="0.3">
      <c r="A16" t="s">
        <v>88</v>
      </c>
      <c r="B16">
        <v>411.95289293375998</v>
      </c>
      <c r="C16">
        <v>189.50035608796</v>
      </c>
      <c r="D16">
        <v>28</v>
      </c>
      <c r="E16" s="37">
        <f t="shared" si="0"/>
        <v>0</v>
      </c>
      <c r="F16">
        <f t="shared" si="1"/>
        <v>0</v>
      </c>
      <c r="G16">
        <f t="shared" si="2"/>
        <v>0.4</v>
      </c>
      <c r="H16">
        <f t="shared" si="3"/>
        <v>0</v>
      </c>
      <c r="I16">
        <f t="shared" si="4"/>
        <v>0</v>
      </c>
      <c r="J16">
        <f t="shared" si="5"/>
        <v>0</v>
      </c>
      <c r="K16">
        <f t="shared" si="6"/>
        <v>0.4</v>
      </c>
    </row>
    <row r="17" spans="1:11" x14ac:dyDescent="0.3">
      <c r="A17" t="s">
        <v>89</v>
      </c>
      <c r="B17">
        <v>469.66024558831998</v>
      </c>
      <c r="C17">
        <v>128.06994842342999</v>
      </c>
      <c r="D17">
        <v>20</v>
      </c>
      <c r="E17" s="37">
        <f t="shared" si="0"/>
        <v>0</v>
      </c>
      <c r="F17">
        <f t="shared" si="1"/>
        <v>0</v>
      </c>
      <c r="G17">
        <f t="shared" si="2"/>
        <v>0.4</v>
      </c>
      <c r="H17">
        <f t="shared" si="3"/>
        <v>0</v>
      </c>
      <c r="I17">
        <f t="shared" si="4"/>
        <v>0</v>
      </c>
      <c r="J17">
        <f t="shared" si="5"/>
        <v>0</v>
      </c>
      <c r="K17">
        <f t="shared" si="6"/>
        <v>0.4</v>
      </c>
    </row>
    <row r="18" spans="1:11" x14ac:dyDescent="0.3">
      <c r="A18" t="s">
        <v>90</v>
      </c>
      <c r="B18">
        <v>311.43040766452998</v>
      </c>
      <c r="C18">
        <v>119.693074651</v>
      </c>
      <c r="D18">
        <v>19</v>
      </c>
      <c r="E18" s="37">
        <f t="shared" si="0"/>
        <v>0</v>
      </c>
      <c r="F18">
        <f t="shared" si="1"/>
        <v>0.2</v>
      </c>
      <c r="G18">
        <f t="shared" si="2"/>
        <v>0</v>
      </c>
      <c r="H18">
        <f t="shared" si="3"/>
        <v>0</v>
      </c>
      <c r="I18">
        <f t="shared" si="4"/>
        <v>0</v>
      </c>
      <c r="J18">
        <f t="shared" si="5"/>
        <v>0</v>
      </c>
      <c r="K18">
        <f t="shared" si="6"/>
        <v>0.2</v>
      </c>
    </row>
    <row r="19" spans="1:11" x14ac:dyDescent="0.3">
      <c r="A19" t="s">
        <v>91</v>
      </c>
      <c r="B19">
        <v>180.19271856303001</v>
      </c>
      <c r="C19">
        <v>118.7623108985</v>
      </c>
      <c r="D19">
        <v>18</v>
      </c>
      <c r="E19" s="37">
        <f t="shared" si="0"/>
        <v>0</v>
      </c>
      <c r="F19">
        <f t="shared" si="1"/>
        <v>0.2</v>
      </c>
      <c r="G19">
        <f t="shared" si="2"/>
        <v>0</v>
      </c>
      <c r="H19">
        <f t="shared" si="3"/>
        <v>0</v>
      </c>
      <c r="I19">
        <f t="shared" si="4"/>
        <v>0</v>
      </c>
      <c r="J19">
        <f t="shared" si="5"/>
        <v>0</v>
      </c>
      <c r="K19">
        <f t="shared" si="6"/>
        <v>0.2</v>
      </c>
    </row>
    <row r="20" spans="1:11" x14ac:dyDescent="0.3">
      <c r="A20" t="s">
        <v>92</v>
      </c>
      <c r="B20">
        <v>102.00856335363</v>
      </c>
      <c r="C20">
        <v>169.95431728560999</v>
      </c>
      <c r="D20">
        <v>20</v>
      </c>
      <c r="E20" s="37">
        <f t="shared" si="0"/>
        <v>0</v>
      </c>
      <c r="F20">
        <f t="shared" si="1"/>
        <v>0</v>
      </c>
      <c r="G20">
        <f t="shared" si="2"/>
        <v>0.4</v>
      </c>
      <c r="H20">
        <f t="shared" si="3"/>
        <v>0</v>
      </c>
      <c r="I20">
        <f t="shared" si="4"/>
        <v>0</v>
      </c>
      <c r="J20">
        <f t="shared" si="5"/>
        <v>0</v>
      </c>
      <c r="K20">
        <f t="shared" si="6"/>
        <v>0.4</v>
      </c>
    </row>
    <row r="21" spans="1:11" x14ac:dyDescent="0.3">
      <c r="A21" t="s">
        <v>94</v>
      </c>
      <c r="B21">
        <v>73.154887026354004</v>
      </c>
      <c r="C21">
        <v>72.224123273860997</v>
      </c>
      <c r="D21">
        <v>17</v>
      </c>
      <c r="E21" s="37">
        <f t="shared" si="0"/>
        <v>0</v>
      </c>
      <c r="F21">
        <f t="shared" si="1"/>
        <v>0.2</v>
      </c>
      <c r="G21">
        <f t="shared" si="2"/>
        <v>0</v>
      </c>
      <c r="H21">
        <f t="shared" si="3"/>
        <v>0</v>
      </c>
      <c r="I21">
        <f t="shared" si="4"/>
        <v>0</v>
      </c>
      <c r="J21">
        <f t="shared" si="5"/>
        <v>0</v>
      </c>
      <c r="K21">
        <f t="shared" si="6"/>
        <v>0.2</v>
      </c>
    </row>
    <row r="22" spans="1:11" x14ac:dyDescent="0.3">
      <c r="A22" t="s">
        <v>95</v>
      </c>
      <c r="B22">
        <v>423.12205796366999</v>
      </c>
      <c r="C22">
        <v>34.993573174146</v>
      </c>
      <c r="D22">
        <v>11</v>
      </c>
      <c r="E22" s="37">
        <f t="shared" si="0"/>
        <v>0</v>
      </c>
      <c r="F22">
        <f t="shared" si="1"/>
        <v>0.2</v>
      </c>
      <c r="G22">
        <f t="shared" si="2"/>
        <v>0</v>
      </c>
      <c r="H22">
        <f t="shared" si="3"/>
        <v>0</v>
      </c>
      <c r="I22">
        <f t="shared" si="4"/>
        <v>0</v>
      </c>
      <c r="J22">
        <f t="shared" si="5"/>
        <v>0</v>
      </c>
      <c r="K22">
        <f t="shared" si="6"/>
        <v>0.2</v>
      </c>
    </row>
    <row r="23" spans="1:11" x14ac:dyDescent="0.3">
      <c r="A23" t="s">
        <v>96</v>
      </c>
      <c r="B23">
        <v>245.34618123754001</v>
      </c>
      <c r="C23">
        <v>52.678084471510999</v>
      </c>
      <c r="D23">
        <v>15</v>
      </c>
      <c r="E23" s="37">
        <f t="shared" si="0"/>
        <v>0</v>
      </c>
      <c r="F23">
        <f t="shared" si="1"/>
        <v>0.2</v>
      </c>
      <c r="G23">
        <f t="shared" si="2"/>
        <v>0</v>
      </c>
      <c r="H23">
        <f t="shared" si="3"/>
        <v>0</v>
      </c>
      <c r="I23">
        <f t="shared" si="4"/>
        <v>0</v>
      </c>
      <c r="J23">
        <f t="shared" si="5"/>
        <v>0</v>
      </c>
      <c r="K23">
        <f t="shared" si="6"/>
        <v>0.2</v>
      </c>
    </row>
    <row r="24" spans="1:11" x14ac:dyDescent="0.3">
      <c r="A24" t="s">
        <v>97</v>
      </c>
      <c r="B24">
        <v>52.678084471510999</v>
      </c>
      <c r="C24">
        <v>27.547463154203001</v>
      </c>
      <c r="D24">
        <v>16</v>
      </c>
      <c r="E24" s="37">
        <f t="shared" si="0"/>
        <v>0</v>
      </c>
      <c r="F24">
        <f t="shared" si="1"/>
        <v>0.2</v>
      </c>
      <c r="G24">
        <f t="shared" si="2"/>
        <v>0</v>
      </c>
      <c r="H24">
        <f t="shared" si="3"/>
        <v>0</v>
      </c>
      <c r="I24">
        <f t="shared" si="4"/>
        <v>0</v>
      </c>
      <c r="J24">
        <f t="shared" si="5"/>
        <v>0</v>
      </c>
      <c r="K24">
        <f t="shared" si="6"/>
        <v>0.2</v>
      </c>
    </row>
    <row r="25" spans="1:11" x14ac:dyDescent="0.3">
      <c r="A25" t="s">
        <v>98</v>
      </c>
      <c r="B25">
        <v>0</v>
      </c>
      <c r="C25">
        <v>0</v>
      </c>
      <c r="D25">
        <v>12</v>
      </c>
      <c r="E25" s="37">
        <f t="shared" si="0"/>
        <v>0</v>
      </c>
      <c r="F25">
        <f t="shared" si="1"/>
        <v>0.2</v>
      </c>
      <c r="G25">
        <f t="shared" si="2"/>
        <v>0</v>
      </c>
      <c r="H25">
        <f t="shared" si="3"/>
        <v>0</v>
      </c>
      <c r="I25">
        <f t="shared" si="4"/>
        <v>0</v>
      </c>
      <c r="J25">
        <f t="shared" si="5"/>
        <v>0</v>
      </c>
      <c r="K25">
        <f t="shared" si="6"/>
        <v>0.2</v>
      </c>
    </row>
    <row r="26" spans="1:11" x14ac:dyDescent="0.3">
      <c r="A26" t="s">
        <v>99</v>
      </c>
      <c r="B26">
        <v>500</v>
      </c>
      <c r="C26">
        <v>500</v>
      </c>
      <c r="D26">
        <v>11</v>
      </c>
      <c r="E26" s="37">
        <f t="shared" si="0"/>
        <v>0</v>
      </c>
      <c r="F26">
        <f t="shared" si="1"/>
        <v>0.2</v>
      </c>
      <c r="G26">
        <f t="shared" si="2"/>
        <v>0</v>
      </c>
      <c r="H26">
        <f t="shared" si="3"/>
        <v>0</v>
      </c>
      <c r="I26">
        <f t="shared" si="4"/>
        <v>0</v>
      </c>
      <c r="J26">
        <f t="shared" si="5"/>
        <v>0</v>
      </c>
      <c r="K26">
        <f t="shared" si="6"/>
        <v>0.2</v>
      </c>
    </row>
    <row r="27" spans="1:11" x14ac:dyDescent="0.3">
      <c r="E27" s="37"/>
    </row>
    <row r="28" spans="1:11" x14ac:dyDescent="0.3">
      <c r="E28" s="37"/>
    </row>
    <row r="29" spans="1:11" x14ac:dyDescent="0.3">
      <c r="E29" s="37"/>
    </row>
    <row r="30" spans="1:11" x14ac:dyDescent="0.3">
      <c r="E30" s="37"/>
    </row>
    <row r="31" spans="1:11" x14ac:dyDescent="0.3">
      <c r="E31" s="37"/>
    </row>
    <row r="32" spans="1:11" x14ac:dyDescent="0.3">
      <c r="E32" s="37"/>
    </row>
    <row r="33" spans="5:5" x14ac:dyDescent="0.3">
      <c r="E33" s="37"/>
    </row>
    <row r="34" spans="5:5" x14ac:dyDescent="0.3">
      <c r="E34" s="37"/>
    </row>
    <row r="35" spans="5:5" x14ac:dyDescent="0.3">
      <c r="E35" s="37"/>
    </row>
    <row r="36" spans="5:5" x14ac:dyDescent="0.3">
      <c r="E36" s="37"/>
    </row>
    <row r="37" spans="5:5" x14ac:dyDescent="0.3">
      <c r="E37" s="37"/>
    </row>
    <row r="38" spans="5:5" x14ac:dyDescent="0.3">
      <c r="E38" s="37"/>
    </row>
    <row r="39" spans="5:5" x14ac:dyDescent="0.3">
      <c r="E39" s="37"/>
    </row>
    <row r="40" spans="5:5" x14ac:dyDescent="0.3">
      <c r="E40" s="37"/>
    </row>
    <row r="41" spans="5:5" x14ac:dyDescent="0.3">
      <c r="E41" s="37"/>
    </row>
    <row r="42" spans="5:5" x14ac:dyDescent="0.3">
      <c r="E42" s="37"/>
    </row>
    <row r="43" spans="5:5" x14ac:dyDescent="0.3">
      <c r="E43" s="37"/>
    </row>
    <row r="44" spans="5:5" x14ac:dyDescent="0.3">
      <c r="E44" s="37"/>
    </row>
    <row r="45" spans="5:5" x14ac:dyDescent="0.3">
      <c r="E45" s="37"/>
    </row>
    <row r="46" spans="5:5" x14ac:dyDescent="0.3">
      <c r="E46" s="37"/>
    </row>
    <row r="47" spans="5:5" x14ac:dyDescent="0.3">
      <c r="E47" s="37"/>
    </row>
    <row r="48" spans="5:5" x14ac:dyDescent="0.3">
      <c r="E48" s="37"/>
    </row>
    <row r="49" spans="5:5" x14ac:dyDescent="0.3">
      <c r="E49" s="37"/>
    </row>
    <row r="50" spans="5:5" x14ac:dyDescent="0.3">
      <c r="E50" s="37"/>
    </row>
    <row r="51" spans="5:5" x14ac:dyDescent="0.3">
      <c r="E51" s="37"/>
    </row>
    <row r="52" spans="5:5" x14ac:dyDescent="0.3">
      <c r="E52" s="37"/>
    </row>
    <row r="53" spans="5:5" x14ac:dyDescent="0.3">
      <c r="E53" s="37"/>
    </row>
    <row r="54" spans="5:5" x14ac:dyDescent="0.3">
      <c r="E54" s="37"/>
    </row>
    <row r="55" spans="5:5" x14ac:dyDescent="0.3">
      <c r="E55" s="37"/>
    </row>
    <row r="56" spans="5:5" x14ac:dyDescent="0.3">
      <c r="E56" s="37"/>
    </row>
    <row r="57" spans="5:5" x14ac:dyDescent="0.3">
      <c r="E57" s="37"/>
    </row>
    <row r="58" spans="5:5" x14ac:dyDescent="0.3">
      <c r="E58" s="37"/>
    </row>
    <row r="59" spans="5:5" x14ac:dyDescent="0.3">
      <c r="E59" s="37"/>
    </row>
    <row r="60" spans="5:5" x14ac:dyDescent="0.3">
      <c r="E60" s="37"/>
    </row>
    <row r="61" spans="5:5" x14ac:dyDescent="0.3">
      <c r="E61" s="37"/>
    </row>
    <row r="62" spans="5:5" x14ac:dyDescent="0.3">
      <c r="E62" s="37"/>
    </row>
    <row r="63" spans="5:5" x14ac:dyDescent="0.3">
      <c r="E63" s="37"/>
    </row>
    <row r="64" spans="5:5" x14ac:dyDescent="0.3">
      <c r="E64" s="37"/>
    </row>
    <row r="65" spans="5:5" x14ac:dyDescent="0.3">
      <c r="E65" s="37"/>
    </row>
    <row r="66" spans="5:5" x14ac:dyDescent="0.3">
      <c r="E66" s="37"/>
    </row>
    <row r="67" spans="5:5" x14ac:dyDescent="0.3">
      <c r="E67" s="37"/>
    </row>
    <row r="68" spans="5:5" x14ac:dyDescent="0.3">
      <c r="E68" s="37"/>
    </row>
    <row r="69" spans="5:5" x14ac:dyDescent="0.3">
      <c r="E69" s="37"/>
    </row>
    <row r="70" spans="5:5" x14ac:dyDescent="0.3">
      <c r="E70" s="37"/>
    </row>
    <row r="71" spans="5:5" x14ac:dyDescent="0.3">
      <c r="E71" s="37"/>
    </row>
    <row r="72" spans="5:5" x14ac:dyDescent="0.3">
      <c r="E72" s="37"/>
    </row>
    <row r="73" spans="5:5" x14ac:dyDescent="0.3">
      <c r="E73" s="37"/>
    </row>
    <row r="74" spans="5:5" x14ac:dyDescent="0.3">
      <c r="E74" s="37"/>
    </row>
    <row r="75" spans="5:5" x14ac:dyDescent="0.3">
      <c r="E75" s="37"/>
    </row>
    <row r="76" spans="5:5" x14ac:dyDescent="0.3">
      <c r="E76" s="37"/>
    </row>
    <row r="77" spans="5:5" x14ac:dyDescent="0.3">
      <c r="E77" s="37"/>
    </row>
    <row r="78" spans="5:5" x14ac:dyDescent="0.3">
      <c r="E78" s="37"/>
    </row>
    <row r="79" spans="5:5" x14ac:dyDescent="0.3">
      <c r="E79" s="37"/>
    </row>
    <row r="80" spans="5:5" x14ac:dyDescent="0.3">
      <c r="E80" s="37"/>
    </row>
    <row r="81" spans="5:5" x14ac:dyDescent="0.3">
      <c r="E81" s="37"/>
    </row>
    <row r="82" spans="5:5" x14ac:dyDescent="0.3">
      <c r="E82" s="37"/>
    </row>
    <row r="83" spans="5:5" x14ac:dyDescent="0.3">
      <c r="E83" s="37"/>
    </row>
    <row r="84" spans="5:5" x14ac:dyDescent="0.3">
      <c r="E84" s="37"/>
    </row>
    <row r="85" spans="5:5" x14ac:dyDescent="0.3">
      <c r="E85" s="37"/>
    </row>
    <row r="86" spans="5:5" x14ac:dyDescent="0.3">
      <c r="E86" s="37"/>
    </row>
    <row r="87" spans="5:5" x14ac:dyDescent="0.3">
      <c r="E87" s="37"/>
    </row>
    <row r="88" spans="5:5" x14ac:dyDescent="0.3">
      <c r="E88" s="37"/>
    </row>
    <row r="89" spans="5:5" x14ac:dyDescent="0.3">
      <c r="E89" s="37"/>
    </row>
    <row r="90" spans="5:5" x14ac:dyDescent="0.3">
      <c r="E90" s="37"/>
    </row>
    <row r="91" spans="5:5" x14ac:dyDescent="0.3">
      <c r="E91" s="37"/>
    </row>
    <row r="92" spans="5:5" x14ac:dyDescent="0.3">
      <c r="E92" s="37"/>
    </row>
    <row r="93" spans="5:5" x14ac:dyDescent="0.3">
      <c r="E93" s="37"/>
    </row>
    <row r="94" spans="5:5" x14ac:dyDescent="0.3">
      <c r="E94" s="37"/>
    </row>
    <row r="95" spans="5:5" x14ac:dyDescent="0.3">
      <c r="E95" s="37"/>
    </row>
    <row r="96" spans="5:5" x14ac:dyDescent="0.3">
      <c r="E96" s="37"/>
    </row>
    <row r="97" spans="5:5" x14ac:dyDescent="0.3">
      <c r="E97" s="37"/>
    </row>
    <row r="98" spans="5:5" x14ac:dyDescent="0.3">
      <c r="E98" s="37"/>
    </row>
    <row r="99" spans="5:5" x14ac:dyDescent="0.3">
      <c r="E99" s="37"/>
    </row>
    <row r="100" spans="5:5" x14ac:dyDescent="0.3">
      <c r="E100" s="37"/>
    </row>
    <row r="101" spans="5:5" x14ac:dyDescent="0.3">
      <c r="E101" s="37"/>
    </row>
    <row r="102" spans="5:5" x14ac:dyDescent="0.3">
      <c r="E102" s="37"/>
    </row>
    <row r="103" spans="5:5" x14ac:dyDescent="0.3">
      <c r="E103" s="37"/>
    </row>
    <row r="104" spans="5:5" x14ac:dyDescent="0.3">
      <c r="E104" s="37"/>
    </row>
    <row r="105" spans="5:5" x14ac:dyDescent="0.3">
      <c r="E105" s="37"/>
    </row>
    <row r="106" spans="5:5" x14ac:dyDescent="0.3">
      <c r="E106" s="37"/>
    </row>
    <row r="107" spans="5:5" x14ac:dyDescent="0.3">
      <c r="E107" s="37"/>
    </row>
    <row r="108" spans="5:5" x14ac:dyDescent="0.3">
      <c r="E108" s="37"/>
    </row>
    <row r="109" spans="5:5" x14ac:dyDescent="0.3">
      <c r="E109" s="37"/>
    </row>
    <row r="110" spans="5:5" x14ac:dyDescent="0.3">
      <c r="E110" s="37"/>
    </row>
    <row r="111" spans="5:5" x14ac:dyDescent="0.3">
      <c r="E111" s="37"/>
    </row>
    <row r="112" spans="5:5" x14ac:dyDescent="0.3">
      <c r="E112" s="37"/>
    </row>
    <row r="113" spans="5:5" x14ac:dyDescent="0.3">
      <c r="E113" s="37"/>
    </row>
    <row r="114" spans="5:5" x14ac:dyDescent="0.3">
      <c r="E114" s="37"/>
    </row>
    <row r="115" spans="5:5" x14ac:dyDescent="0.3">
      <c r="E115" s="37"/>
    </row>
    <row r="116" spans="5:5" x14ac:dyDescent="0.3">
      <c r="E116" s="37"/>
    </row>
    <row r="117" spans="5:5" x14ac:dyDescent="0.3">
      <c r="E117" s="37"/>
    </row>
    <row r="118" spans="5:5" x14ac:dyDescent="0.3">
      <c r="E118" s="37"/>
    </row>
    <row r="119" spans="5:5" x14ac:dyDescent="0.3">
      <c r="E119" s="37"/>
    </row>
    <row r="120" spans="5:5" x14ac:dyDescent="0.3">
      <c r="E120" s="37"/>
    </row>
    <row r="121" spans="5:5" x14ac:dyDescent="0.3">
      <c r="E121" s="37"/>
    </row>
    <row r="122" spans="5:5" x14ac:dyDescent="0.3">
      <c r="E122" s="37"/>
    </row>
    <row r="123" spans="5:5" x14ac:dyDescent="0.3">
      <c r="E123" s="37"/>
    </row>
    <row r="124" spans="5:5" x14ac:dyDescent="0.3">
      <c r="E124" s="37"/>
    </row>
    <row r="125" spans="5:5" x14ac:dyDescent="0.3">
      <c r="E125" s="37"/>
    </row>
    <row r="126" spans="5:5" x14ac:dyDescent="0.3">
      <c r="E126" s="37"/>
    </row>
    <row r="127" spans="5:5" x14ac:dyDescent="0.3">
      <c r="E127" s="37"/>
    </row>
    <row r="128" spans="5:5" x14ac:dyDescent="0.3">
      <c r="E128" s="37"/>
    </row>
    <row r="129" spans="5:5" x14ac:dyDescent="0.3">
      <c r="E129" s="37"/>
    </row>
    <row r="130" spans="5:5" x14ac:dyDescent="0.3">
      <c r="E130" s="37"/>
    </row>
    <row r="131" spans="5:5" x14ac:dyDescent="0.3">
      <c r="E131" s="37"/>
    </row>
    <row r="132" spans="5:5" x14ac:dyDescent="0.3">
      <c r="E132" s="37"/>
    </row>
    <row r="133" spans="5:5" x14ac:dyDescent="0.3">
      <c r="E133" s="37"/>
    </row>
    <row r="134" spans="5:5" x14ac:dyDescent="0.3">
      <c r="E134" s="37"/>
    </row>
    <row r="135" spans="5:5" x14ac:dyDescent="0.3">
      <c r="E135" s="37"/>
    </row>
    <row r="136" spans="5:5" x14ac:dyDescent="0.3">
      <c r="E136" s="37"/>
    </row>
    <row r="137" spans="5:5" x14ac:dyDescent="0.3">
      <c r="E137" s="37"/>
    </row>
    <row r="138" spans="5:5" x14ac:dyDescent="0.3">
      <c r="E138" s="37"/>
    </row>
    <row r="139" spans="5:5" x14ac:dyDescent="0.3">
      <c r="E139" s="37"/>
    </row>
    <row r="140" spans="5:5" x14ac:dyDescent="0.3">
      <c r="E140" s="37"/>
    </row>
    <row r="141" spans="5:5" x14ac:dyDescent="0.3">
      <c r="E141" s="37"/>
    </row>
    <row r="142" spans="5:5" x14ac:dyDescent="0.3">
      <c r="E142" s="37"/>
    </row>
    <row r="143" spans="5:5" x14ac:dyDescent="0.3">
      <c r="E143" s="37"/>
    </row>
    <row r="144" spans="5:5" x14ac:dyDescent="0.3">
      <c r="E144" s="37"/>
    </row>
    <row r="145" spans="5:5" x14ac:dyDescent="0.3">
      <c r="E145" s="37"/>
    </row>
    <row r="146" spans="5:5" x14ac:dyDescent="0.3">
      <c r="E146" s="37"/>
    </row>
    <row r="147" spans="5:5" x14ac:dyDescent="0.3">
      <c r="E147" s="37"/>
    </row>
    <row r="148" spans="5:5" x14ac:dyDescent="0.3">
      <c r="E148" s="37"/>
    </row>
    <row r="149" spans="5:5" x14ac:dyDescent="0.3">
      <c r="E149" s="37"/>
    </row>
    <row r="150" spans="5:5" x14ac:dyDescent="0.3">
      <c r="E150" s="37"/>
    </row>
    <row r="151" spans="5:5" x14ac:dyDescent="0.3">
      <c r="E151" s="37"/>
    </row>
    <row r="152" spans="5:5" x14ac:dyDescent="0.3">
      <c r="E152" s="37"/>
    </row>
    <row r="153" spans="5:5" x14ac:dyDescent="0.3">
      <c r="E153" s="37"/>
    </row>
    <row r="154" spans="5:5" x14ac:dyDescent="0.3">
      <c r="E154" s="37"/>
    </row>
    <row r="155" spans="5:5" x14ac:dyDescent="0.3">
      <c r="E155" s="37"/>
    </row>
    <row r="156" spans="5:5" x14ac:dyDescent="0.3">
      <c r="E156" s="37"/>
    </row>
    <row r="157" spans="5:5" x14ac:dyDescent="0.3">
      <c r="E157" s="37"/>
    </row>
    <row r="158" spans="5:5" x14ac:dyDescent="0.3">
      <c r="E158" s="37"/>
    </row>
    <row r="159" spans="5:5" x14ac:dyDescent="0.3">
      <c r="E159" s="37"/>
    </row>
    <row r="160" spans="5:5" x14ac:dyDescent="0.3">
      <c r="E160" s="37"/>
    </row>
    <row r="161" spans="5:5" x14ac:dyDescent="0.3">
      <c r="E161" s="37"/>
    </row>
    <row r="162" spans="5:5" x14ac:dyDescent="0.3">
      <c r="E162" s="37"/>
    </row>
    <row r="163" spans="5:5" x14ac:dyDescent="0.3">
      <c r="E163" s="37"/>
    </row>
    <row r="164" spans="5:5" x14ac:dyDescent="0.3">
      <c r="E164" s="37"/>
    </row>
    <row r="165" spans="5:5" x14ac:dyDescent="0.3">
      <c r="E165" s="37"/>
    </row>
    <row r="166" spans="5:5" x14ac:dyDescent="0.3">
      <c r="E166" s="37"/>
    </row>
    <row r="167" spans="5:5" x14ac:dyDescent="0.3">
      <c r="E167" s="37"/>
    </row>
    <row r="168" spans="5:5" x14ac:dyDescent="0.3">
      <c r="E168" s="37"/>
    </row>
    <row r="169" spans="5:5" x14ac:dyDescent="0.3">
      <c r="E169" s="37"/>
    </row>
    <row r="170" spans="5:5" x14ac:dyDescent="0.3">
      <c r="E170" s="37"/>
    </row>
    <row r="171" spans="5:5" x14ac:dyDescent="0.3">
      <c r="E171" s="37"/>
    </row>
    <row r="172" spans="5:5" x14ac:dyDescent="0.3">
      <c r="E172" s="37"/>
    </row>
    <row r="173" spans="5:5" x14ac:dyDescent="0.3">
      <c r="E173" s="37"/>
    </row>
    <row r="174" spans="5:5" x14ac:dyDescent="0.3">
      <c r="E174" s="37"/>
    </row>
    <row r="175" spans="5:5" x14ac:dyDescent="0.3">
      <c r="E175" s="37"/>
    </row>
    <row r="176" spans="5:5" x14ac:dyDescent="0.3">
      <c r="E176" s="37"/>
    </row>
    <row r="177" spans="5:5" x14ac:dyDescent="0.3">
      <c r="E177" s="37"/>
    </row>
    <row r="178" spans="5:5" x14ac:dyDescent="0.3">
      <c r="E178" s="37"/>
    </row>
    <row r="179" spans="5:5" x14ac:dyDescent="0.3">
      <c r="E179" s="37"/>
    </row>
    <row r="180" spans="5:5" x14ac:dyDescent="0.3">
      <c r="E180" s="37"/>
    </row>
    <row r="181" spans="5:5" x14ac:dyDescent="0.3">
      <c r="E181" s="37"/>
    </row>
    <row r="182" spans="5:5" x14ac:dyDescent="0.3">
      <c r="E182" s="37"/>
    </row>
    <row r="183" spans="5:5" x14ac:dyDescent="0.3">
      <c r="E183" s="37"/>
    </row>
    <row r="184" spans="5:5" x14ac:dyDescent="0.3">
      <c r="E184" s="37"/>
    </row>
    <row r="185" spans="5:5" x14ac:dyDescent="0.3">
      <c r="E185" s="37"/>
    </row>
    <row r="186" spans="5:5" x14ac:dyDescent="0.3">
      <c r="E186" s="37"/>
    </row>
    <row r="187" spans="5:5" x14ac:dyDescent="0.3">
      <c r="E187" s="37"/>
    </row>
    <row r="188" spans="5:5" x14ac:dyDescent="0.3">
      <c r="E188" s="37"/>
    </row>
    <row r="189" spans="5:5" x14ac:dyDescent="0.3">
      <c r="E189" s="37"/>
    </row>
    <row r="190" spans="5:5" x14ac:dyDescent="0.3">
      <c r="E190" s="37"/>
    </row>
    <row r="191" spans="5:5" x14ac:dyDescent="0.3">
      <c r="E191" s="37"/>
    </row>
    <row r="192" spans="5:5" x14ac:dyDescent="0.3">
      <c r="E192" s="37"/>
    </row>
    <row r="193" spans="5:5" x14ac:dyDescent="0.3">
      <c r="E193" s="37"/>
    </row>
    <row r="194" spans="5:5" x14ac:dyDescent="0.3">
      <c r="E194" s="37"/>
    </row>
    <row r="195" spans="5:5" x14ac:dyDescent="0.3">
      <c r="E195" s="37"/>
    </row>
    <row r="196" spans="5:5" x14ac:dyDescent="0.3">
      <c r="E196" s="37"/>
    </row>
    <row r="197" spans="5:5" x14ac:dyDescent="0.3">
      <c r="E197" s="37"/>
    </row>
    <row r="198" spans="5:5" x14ac:dyDescent="0.3">
      <c r="E198" s="37"/>
    </row>
    <row r="199" spans="5:5" x14ac:dyDescent="0.3">
      <c r="E199" s="37"/>
    </row>
    <row r="200" spans="5:5" x14ac:dyDescent="0.3">
      <c r="E200" s="37"/>
    </row>
    <row r="201" spans="5:5" x14ac:dyDescent="0.3">
      <c r="E201" s="37"/>
    </row>
    <row r="202" spans="5:5" x14ac:dyDescent="0.3">
      <c r="E202" s="37"/>
    </row>
    <row r="203" spans="5:5" x14ac:dyDescent="0.3">
      <c r="E203" s="37"/>
    </row>
    <row r="204" spans="5:5" x14ac:dyDescent="0.3">
      <c r="E204" s="37"/>
    </row>
    <row r="205" spans="5:5" x14ac:dyDescent="0.3">
      <c r="E205" s="37"/>
    </row>
    <row r="206" spans="5:5" x14ac:dyDescent="0.3">
      <c r="E206" s="37"/>
    </row>
    <row r="207" spans="5:5" x14ac:dyDescent="0.3">
      <c r="E207" s="37"/>
    </row>
    <row r="208" spans="5:5" x14ac:dyDescent="0.3">
      <c r="E208" s="37"/>
    </row>
    <row r="209" spans="5:5" x14ac:dyDescent="0.3">
      <c r="E209" s="37"/>
    </row>
    <row r="210" spans="5:5" x14ac:dyDescent="0.3">
      <c r="E210" s="37"/>
    </row>
    <row r="211" spans="5:5" x14ac:dyDescent="0.3">
      <c r="E211" s="37"/>
    </row>
    <row r="212" spans="5:5" x14ac:dyDescent="0.3">
      <c r="E212" s="37"/>
    </row>
    <row r="213" spans="5:5" x14ac:dyDescent="0.3">
      <c r="E213" s="37"/>
    </row>
    <row r="214" spans="5:5" x14ac:dyDescent="0.3">
      <c r="E214" s="37"/>
    </row>
    <row r="215" spans="5:5" x14ac:dyDescent="0.3">
      <c r="E215" s="37"/>
    </row>
    <row r="216" spans="5:5" x14ac:dyDescent="0.3">
      <c r="E216" s="37"/>
    </row>
    <row r="217" spans="5:5" x14ac:dyDescent="0.3">
      <c r="E217" s="37"/>
    </row>
    <row r="218" spans="5:5" x14ac:dyDescent="0.3">
      <c r="E218" s="37"/>
    </row>
    <row r="219" spans="5:5" x14ac:dyDescent="0.3">
      <c r="E219" s="37"/>
    </row>
    <row r="220" spans="5:5" x14ac:dyDescent="0.3">
      <c r="E220" s="37"/>
    </row>
    <row r="221" spans="5:5" x14ac:dyDescent="0.3">
      <c r="E221" s="37"/>
    </row>
    <row r="222" spans="5:5" x14ac:dyDescent="0.3">
      <c r="E222" s="37"/>
    </row>
    <row r="223" spans="5:5" x14ac:dyDescent="0.3">
      <c r="E223" s="37"/>
    </row>
    <row r="224" spans="5:5" x14ac:dyDescent="0.3">
      <c r="E224" s="37"/>
    </row>
    <row r="225" spans="5:5" x14ac:dyDescent="0.3">
      <c r="E225" s="37"/>
    </row>
    <row r="226" spans="5:5" x14ac:dyDescent="0.3">
      <c r="E226" s="37"/>
    </row>
    <row r="227" spans="5:5" x14ac:dyDescent="0.3">
      <c r="E227" s="37"/>
    </row>
    <row r="228" spans="5:5" x14ac:dyDescent="0.3">
      <c r="E228" s="37"/>
    </row>
    <row r="229" spans="5:5" x14ac:dyDescent="0.3">
      <c r="E229" s="37"/>
    </row>
    <row r="230" spans="5:5" x14ac:dyDescent="0.3">
      <c r="E230" s="37"/>
    </row>
    <row r="231" spans="5:5" x14ac:dyDescent="0.3">
      <c r="E231" s="37"/>
    </row>
    <row r="232" spans="5:5" x14ac:dyDescent="0.3">
      <c r="E232" s="37"/>
    </row>
    <row r="233" spans="5:5" x14ac:dyDescent="0.3">
      <c r="E233" s="37"/>
    </row>
    <row r="234" spans="5:5" x14ac:dyDescent="0.3">
      <c r="E234" s="37"/>
    </row>
    <row r="235" spans="5:5" x14ac:dyDescent="0.3">
      <c r="E235" s="37"/>
    </row>
    <row r="236" spans="5:5" x14ac:dyDescent="0.3">
      <c r="E236" s="37"/>
    </row>
    <row r="237" spans="5:5" x14ac:dyDescent="0.3">
      <c r="E237" s="37"/>
    </row>
    <row r="238" spans="5:5" x14ac:dyDescent="0.3">
      <c r="E238" s="37"/>
    </row>
    <row r="239" spans="5:5" x14ac:dyDescent="0.3">
      <c r="E239" s="37"/>
    </row>
    <row r="240" spans="5:5" x14ac:dyDescent="0.3">
      <c r="E240" s="37"/>
    </row>
    <row r="241" spans="5:5" x14ac:dyDescent="0.3">
      <c r="E241" s="37"/>
    </row>
    <row r="242" spans="5:5" x14ac:dyDescent="0.3">
      <c r="E242" s="37"/>
    </row>
    <row r="243" spans="5:5" x14ac:dyDescent="0.3">
      <c r="E243" s="37"/>
    </row>
    <row r="244" spans="5:5" x14ac:dyDescent="0.3">
      <c r="E244" s="37"/>
    </row>
    <row r="245" spans="5:5" x14ac:dyDescent="0.3">
      <c r="E245" s="37"/>
    </row>
    <row r="246" spans="5:5" x14ac:dyDescent="0.3">
      <c r="E246" s="37"/>
    </row>
    <row r="247" spans="5:5" x14ac:dyDescent="0.3">
      <c r="E247" s="37"/>
    </row>
    <row r="248" spans="5:5" x14ac:dyDescent="0.3">
      <c r="E248" s="37"/>
    </row>
    <row r="249" spans="5:5" x14ac:dyDescent="0.3">
      <c r="E249" s="37"/>
    </row>
    <row r="250" spans="5:5" x14ac:dyDescent="0.3">
      <c r="E250" s="37"/>
    </row>
    <row r="251" spans="5:5" x14ac:dyDescent="0.3">
      <c r="E251" s="37"/>
    </row>
    <row r="252" spans="5:5" x14ac:dyDescent="0.3">
      <c r="E252" s="37"/>
    </row>
    <row r="253" spans="5:5" x14ac:dyDescent="0.3">
      <c r="E253" s="37"/>
    </row>
    <row r="254" spans="5:5" x14ac:dyDescent="0.3">
      <c r="E254" s="37"/>
    </row>
    <row r="255" spans="5:5" x14ac:dyDescent="0.3">
      <c r="E255" s="37"/>
    </row>
    <row r="256" spans="5:5" x14ac:dyDescent="0.3">
      <c r="E256" s="37"/>
    </row>
    <row r="257" spans="5:5" x14ac:dyDescent="0.3">
      <c r="E257" s="37"/>
    </row>
    <row r="258" spans="5:5" x14ac:dyDescent="0.3">
      <c r="E258" s="37"/>
    </row>
    <row r="259" spans="5:5" x14ac:dyDescent="0.3">
      <c r="E259" s="37"/>
    </row>
    <row r="260" spans="5:5" x14ac:dyDescent="0.3">
      <c r="E260" s="37"/>
    </row>
    <row r="261" spans="5:5" x14ac:dyDescent="0.3">
      <c r="E261" s="37"/>
    </row>
    <row r="262" spans="5:5" x14ac:dyDescent="0.3">
      <c r="E262" s="37"/>
    </row>
    <row r="263" spans="5:5" x14ac:dyDescent="0.3">
      <c r="E263" s="37"/>
    </row>
    <row r="264" spans="5:5" x14ac:dyDescent="0.3">
      <c r="E264" s="37"/>
    </row>
    <row r="265" spans="5:5" x14ac:dyDescent="0.3">
      <c r="E265" s="37"/>
    </row>
    <row r="266" spans="5:5" x14ac:dyDescent="0.3">
      <c r="E266" s="37"/>
    </row>
    <row r="267" spans="5:5" x14ac:dyDescent="0.3">
      <c r="E267" s="37"/>
    </row>
    <row r="268" spans="5:5" x14ac:dyDescent="0.3">
      <c r="E268" s="37"/>
    </row>
    <row r="269" spans="5:5" x14ac:dyDescent="0.3">
      <c r="E269" s="37"/>
    </row>
    <row r="270" spans="5:5" x14ac:dyDescent="0.3">
      <c r="E270" s="37"/>
    </row>
    <row r="271" spans="5:5" x14ac:dyDescent="0.3">
      <c r="E271" s="37"/>
    </row>
    <row r="272" spans="5:5" x14ac:dyDescent="0.3">
      <c r="E272" s="37"/>
    </row>
    <row r="273" spans="5:5" x14ac:dyDescent="0.3">
      <c r="E273" s="37"/>
    </row>
    <row r="274" spans="5:5" x14ac:dyDescent="0.3">
      <c r="E274" s="37"/>
    </row>
    <row r="275" spans="5:5" x14ac:dyDescent="0.3">
      <c r="E275" s="37"/>
    </row>
    <row r="276" spans="5:5" x14ac:dyDescent="0.3">
      <c r="E276" s="37"/>
    </row>
    <row r="277" spans="5:5" x14ac:dyDescent="0.3">
      <c r="E277" s="37"/>
    </row>
    <row r="278" spans="5:5" x14ac:dyDescent="0.3">
      <c r="E278" s="37"/>
    </row>
    <row r="279" spans="5:5" x14ac:dyDescent="0.3">
      <c r="E279" s="37"/>
    </row>
    <row r="280" spans="5:5" x14ac:dyDescent="0.3">
      <c r="E280" s="37"/>
    </row>
    <row r="281" spans="5:5" x14ac:dyDescent="0.3">
      <c r="E281" s="37"/>
    </row>
    <row r="282" spans="5:5" x14ac:dyDescent="0.3">
      <c r="E282" s="37"/>
    </row>
    <row r="283" spans="5:5" x14ac:dyDescent="0.3">
      <c r="E283" s="37"/>
    </row>
    <row r="284" spans="5:5" x14ac:dyDescent="0.3">
      <c r="E284" s="37"/>
    </row>
    <row r="285" spans="5:5" x14ac:dyDescent="0.3">
      <c r="E285" s="37"/>
    </row>
    <row r="286" spans="5:5" x14ac:dyDescent="0.3">
      <c r="E286" s="37"/>
    </row>
    <row r="287" spans="5:5" x14ac:dyDescent="0.3">
      <c r="E287" s="37"/>
    </row>
    <row r="288" spans="5:5" x14ac:dyDescent="0.3">
      <c r="E288" s="37"/>
    </row>
    <row r="289" spans="5:5" x14ac:dyDescent="0.3">
      <c r="E289" s="37"/>
    </row>
    <row r="290" spans="5:5" x14ac:dyDescent="0.3">
      <c r="E290" s="37"/>
    </row>
    <row r="291" spans="5:5" x14ac:dyDescent="0.3">
      <c r="E291" s="37"/>
    </row>
    <row r="292" spans="5:5" x14ac:dyDescent="0.3">
      <c r="E292" s="37"/>
    </row>
    <row r="293" spans="5:5" x14ac:dyDescent="0.3">
      <c r="E293" s="37"/>
    </row>
    <row r="294" spans="5:5" x14ac:dyDescent="0.3">
      <c r="E294" s="37"/>
    </row>
    <row r="295" spans="5:5" x14ac:dyDescent="0.3">
      <c r="E295" s="37"/>
    </row>
    <row r="296" spans="5:5" x14ac:dyDescent="0.3">
      <c r="E296" s="37"/>
    </row>
    <row r="297" spans="5:5" x14ac:dyDescent="0.3">
      <c r="E297" s="37"/>
    </row>
    <row r="298" spans="5:5" x14ac:dyDescent="0.3">
      <c r="E298" s="37"/>
    </row>
    <row r="299" spans="5:5" x14ac:dyDescent="0.3">
      <c r="E299" s="37"/>
    </row>
    <row r="300" spans="5:5" x14ac:dyDescent="0.3">
      <c r="E300" s="37"/>
    </row>
    <row r="301" spans="5:5" x14ac:dyDescent="0.3">
      <c r="E301" s="37"/>
    </row>
    <row r="302" spans="5:5" x14ac:dyDescent="0.3">
      <c r="E302" s="37"/>
    </row>
    <row r="303" spans="5:5" x14ac:dyDescent="0.3">
      <c r="E303" s="37"/>
    </row>
    <row r="304" spans="5:5" x14ac:dyDescent="0.3">
      <c r="E304" s="37"/>
    </row>
    <row r="305" spans="5:5" x14ac:dyDescent="0.3">
      <c r="E305" s="37"/>
    </row>
    <row r="306" spans="5:5" x14ac:dyDescent="0.3">
      <c r="E306" s="37"/>
    </row>
    <row r="307" spans="5:5" x14ac:dyDescent="0.3">
      <c r="E307" s="37"/>
    </row>
    <row r="308" spans="5:5" x14ac:dyDescent="0.3">
      <c r="E308" s="37"/>
    </row>
    <row r="309" spans="5:5" x14ac:dyDescent="0.3">
      <c r="E309" s="37"/>
    </row>
    <row r="310" spans="5:5" x14ac:dyDescent="0.3">
      <c r="E310" s="37"/>
    </row>
    <row r="311" spans="5:5" x14ac:dyDescent="0.3">
      <c r="E311" s="37"/>
    </row>
    <row r="312" spans="5:5" x14ac:dyDescent="0.3">
      <c r="E312" s="37"/>
    </row>
    <row r="313" spans="5:5" x14ac:dyDescent="0.3">
      <c r="E313" s="37"/>
    </row>
    <row r="314" spans="5:5" x14ac:dyDescent="0.3">
      <c r="E314" s="37"/>
    </row>
    <row r="315" spans="5:5" x14ac:dyDescent="0.3">
      <c r="E315" s="37"/>
    </row>
    <row r="316" spans="5:5" x14ac:dyDescent="0.3">
      <c r="E316" s="37"/>
    </row>
    <row r="317" spans="5:5" x14ac:dyDescent="0.3">
      <c r="E317" s="37"/>
    </row>
    <row r="318" spans="5:5" x14ac:dyDescent="0.3">
      <c r="E318" s="37"/>
    </row>
    <row r="319" spans="5:5" x14ac:dyDescent="0.3">
      <c r="E319" s="37"/>
    </row>
    <row r="320" spans="5:5" x14ac:dyDescent="0.3">
      <c r="E320" s="37"/>
    </row>
    <row r="321" spans="5:5" x14ac:dyDescent="0.3">
      <c r="E321" s="37"/>
    </row>
    <row r="322" spans="5:5" x14ac:dyDescent="0.3">
      <c r="E322" s="37"/>
    </row>
    <row r="323" spans="5:5" x14ac:dyDescent="0.3">
      <c r="E323" s="37"/>
    </row>
    <row r="324" spans="5:5" x14ac:dyDescent="0.3">
      <c r="E324" s="37"/>
    </row>
    <row r="325" spans="5:5" x14ac:dyDescent="0.3">
      <c r="E325" s="37"/>
    </row>
    <row r="326" spans="5:5" x14ac:dyDescent="0.3">
      <c r="E326" s="37"/>
    </row>
    <row r="327" spans="5:5" x14ac:dyDescent="0.3">
      <c r="E327" s="37"/>
    </row>
    <row r="328" spans="5:5" x14ac:dyDescent="0.3">
      <c r="E328" s="37"/>
    </row>
    <row r="329" spans="5:5" x14ac:dyDescent="0.3">
      <c r="E329" s="37"/>
    </row>
    <row r="330" spans="5:5" x14ac:dyDescent="0.3">
      <c r="E330" s="37"/>
    </row>
    <row r="331" spans="5:5" x14ac:dyDescent="0.3">
      <c r="E331" s="37"/>
    </row>
    <row r="332" spans="5:5" x14ac:dyDescent="0.3">
      <c r="E332" s="37"/>
    </row>
    <row r="333" spans="5:5" x14ac:dyDescent="0.3">
      <c r="E333" s="37"/>
    </row>
    <row r="334" spans="5:5" x14ac:dyDescent="0.3">
      <c r="E334" s="37"/>
    </row>
    <row r="335" spans="5:5" x14ac:dyDescent="0.3">
      <c r="E335" s="37"/>
    </row>
    <row r="336" spans="5:5" x14ac:dyDescent="0.3">
      <c r="E336" s="37"/>
    </row>
    <row r="337" spans="5:5" x14ac:dyDescent="0.3">
      <c r="E337" s="37"/>
    </row>
    <row r="338" spans="5:5" x14ac:dyDescent="0.3">
      <c r="E338" s="37"/>
    </row>
    <row r="339" spans="5:5" x14ac:dyDescent="0.3">
      <c r="E339" s="37"/>
    </row>
    <row r="340" spans="5:5" x14ac:dyDescent="0.3">
      <c r="E340" s="37"/>
    </row>
    <row r="341" spans="5:5" x14ac:dyDescent="0.3">
      <c r="E341" s="37"/>
    </row>
    <row r="342" spans="5:5" x14ac:dyDescent="0.3">
      <c r="E342" s="37"/>
    </row>
    <row r="343" spans="5:5" x14ac:dyDescent="0.3">
      <c r="E343" s="37"/>
    </row>
    <row r="344" spans="5:5" x14ac:dyDescent="0.3">
      <c r="E344" s="37"/>
    </row>
    <row r="345" spans="5:5" x14ac:dyDescent="0.3">
      <c r="E345" s="37"/>
    </row>
    <row r="346" spans="5:5" x14ac:dyDescent="0.3">
      <c r="E346" s="37"/>
    </row>
    <row r="347" spans="5:5" x14ac:dyDescent="0.3">
      <c r="E347" s="37"/>
    </row>
    <row r="348" spans="5:5" x14ac:dyDescent="0.3">
      <c r="E348" s="37"/>
    </row>
    <row r="349" spans="5:5" x14ac:dyDescent="0.3">
      <c r="E349" s="37"/>
    </row>
    <row r="350" spans="5:5" x14ac:dyDescent="0.3">
      <c r="E350" s="37"/>
    </row>
    <row r="351" spans="5:5" x14ac:dyDescent="0.3">
      <c r="E351" s="37"/>
    </row>
    <row r="352" spans="5:5" x14ac:dyDescent="0.3">
      <c r="E352" s="37"/>
    </row>
    <row r="353" spans="5:5" x14ac:dyDescent="0.3">
      <c r="E353" s="37"/>
    </row>
    <row r="354" spans="5:5" x14ac:dyDescent="0.3">
      <c r="E354" s="37"/>
    </row>
    <row r="355" spans="5:5" x14ac:dyDescent="0.3">
      <c r="E355" s="37"/>
    </row>
    <row r="356" spans="5:5" x14ac:dyDescent="0.3">
      <c r="E356" s="37"/>
    </row>
    <row r="357" spans="5:5" x14ac:dyDescent="0.3">
      <c r="E357" s="37"/>
    </row>
    <row r="358" spans="5:5" x14ac:dyDescent="0.3">
      <c r="E358" s="37"/>
    </row>
    <row r="359" spans="5:5" x14ac:dyDescent="0.3">
      <c r="E359" s="37"/>
    </row>
    <row r="360" spans="5:5" x14ac:dyDescent="0.3">
      <c r="E360" s="37"/>
    </row>
    <row r="361" spans="5:5" x14ac:dyDescent="0.3">
      <c r="E361" s="37"/>
    </row>
    <row r="362" spans="5:5" x14ac:dyDescent="0.3">
      <c r="E362" s="37"/>
    </row>
    <row r="363" spans="5:5" x14ac:dyDescent="0.3">
      <c r="E363" s="37"/>
    </row>
    <row r="364" spans="5:5" x14ac:dyDescent="0.3">
      <c r="E364" s="37"/>
    </row>
    <row r="365" spans="5:5" x14ac:dyDescent="0.3">
      <c r="E365" s="37"/>
    </row>
    <row r="366" spans="5:5" x14ac:dyDescent="0.3">
      <c r="E366" s="37"/>
    </row>
    <row r="367" spans="5:5" x14ac:dyDescent="0.3">
      <c r="E367" s="37"/>
    </row>
    <row r="368" spans="5:5" x14ac:dyDescent="0.3">
      <c r="E368" s="37"/>
    </row>
    <row r="369" spans="5:5" x14ac:dyDescent="0.3">
      <c r="E369" s="37"/>
    </row>
    <row r="370" spans="5:5" x14ac:dyDescent="0.3">
      <c r="E370" s="37"/>
    </row>
    <row r="371" spans="5:5" x14ac:dyDescent="0.3">
      <c r="E371" s="37"/>
    </row>
    <row r="372" spans="5:5" x14ac:dyDescent="0.3">
      <c r="E372" s="37"/>
    </row>
    <row r="373" spans="5:5" x14ac:dyDescent="0.3">
      <c r="E373" s="37"/>
    </row>
    <row r="374" spans="5:5" x14ac:dyDescent="0.3">
      <c r="E374" s="37"/>
    </row>
    <row r="375" spans="5:5" x14ac:dyDescent="0.3">
      <c r="E375" s="37"/>
    </row>
    <row r="376" spans="5:5" x14ac:dyDescent="0.3">
      <c r="E376" s="37"/>
    </row>
    <row r="377" spans="5:5" x14ac:dyDescent="0.3">
      <c r="E377" s="37"/>
    </row>
    <row r="378" spans="5:5" x14ac:dyDescent="0.3">
      <c r="E378" s="37"/>
    </row>
    <row r="379" spans="5:5" x14ac:dyDescent="0.3">
      <c r="E379" s="37"/>
    </row>
    <row r="380" spans="5:5" x14ac:dyDescent="0.3">
      <c r="E380" s="37"/>
    </row>
    <row r="381" spans="5:5" x14ac:dyDescent="0.3">
      <c r="E381" s="37"/>
    </row>
    <row r="382" spans="5:5" x14ac:dyDescent="0.3">
      <c r="E382" s="37"/>
    </row>
    <row r="383" spans="5:5" x14ac:dyDescent="0.3">
      <c r="E383" s="37"/>
    </row>
    <row r="384" spans="5:5" x14ac:dyDescent="0.3">
      <c r="E384" s="37"/>
    </row>
    <row r="385" spans="5:5" x14ac:dyDescent="0.3">
      <c r="E385" s="37"/>
    </row>
    <row r="386" spans="5:5" x14ac:dyDescent="0.3">
      <c r="E386" s="37"/>
    </row>
    <row r="387" spans="5:5" x14ac:dyDescent="0.3">
      <c r="E387" s="37"/>
    </row>
    <row r="388" spans="5:5" x14ac:dyDescent="0.3">
      <c r="E388" s="37"/>
    </row>
    <row r="389" spans="5:5" x14ac:dyDescent="0.3">
      <c r="E389" s="37"/>
    </row>
    <row r="390" spans="5:5" x14ac:dyDescent="0.3">
      <c r="E390" s="37"/>
    </row>
    <row r="391" spans="5:5" x14ac:dyDescent="0.3">
      <c r="E391" s="37"/>
    </row>
    <row r="392" spans="5:5" x14ac:dyDescent="0.3">
      <c r="E392" s="37"/>
    </row>
    <row r="393" spans="5:5" x14ac:dyDescent="0.3">
      <c r="E393" s="37"/>
    </row>
    <row r="394" spans="5:5" x14ac:dyDescent="0.3">
      <c r="E394" s="37"/>
    </row>
    <row r="395" spans="5:5" x14ac:dyDescent="0.3">
      <c r="E395" s="37"/>
    </row>
    <row r="396" spans="5:5" x14ac:dyDescent="0.3">
      <c r="E396" s="37"/>
    </row>
    <row r="397" spans="5:5" x14ac:dyDescent="0.3">
      <c r="E397" s="37"/>
    </row>
    <row r="398" spans="5:5" x14ac:dyDescent="0.3">
      <c r="E398" s="37"/>
    </row>
    <row r="399" spans="5:5" x14ac:dyDescent="0.3">
      <c r="E399" s="37"/>
    </row>
    <row r="400" spans="5:5" x14ac:dyDescent="0.3">
      <c r="E400" s="37"/>
    </row>
    <row r="401" spans="5:5" x14ac:dyDescent="0.3">
      <c r="E401" s="37"/>
    </row>
    <row r="402" spans="5:5" x14ac:dyDescent="0.3">
      <c r="E402" s="37"/>
    </row>
    <row r="403" spans="5:5" x14ac:dyDescent="0.3">
      <c r="E403" s="37"/>
    </row>
    <row r="404" spans="5:5" x14ac:dyDescent="0.3">
      <c r="E404" s="37"/>
    </row>
    <row r="405" spans="5:5" x14ac:dyDescent="0.3">
      <c r="E405" s="37"/>
    </row>
    <row r="406" spans="5:5" x14ac:dyDescent="0.3">
      <c r="E406" s="37"/>
    </row>
    <row r="407" spans="5:5" x14ac:dyDescent="0.3">
      <c r="E407" s="37"/>
    </row>
    <row r="408" spans="5:5" x14ac:dyDescent="0.3">
      <c r="E408" s="37"/>
    </row>
    <row r="409" spans="5:5" x14ac:dyDescent="0.3">
      <c r="E409" s="37"/>
    </row>
    <row r="410" spans="5:5" x14ac:dyDescent="0.3">
      <c r="E410" s="37"/>
    </row>
    <row r="411" spans="5:5" x14ac:dyDescent="0.3">
      <c r="E411" s="37"/>
    </row>
    <row r="412" spans="5:5" x14ac:dyDescent="0.3">
      <c r="E412" s="37"/>
    </row>
    <row r="413" spans="5:5" x14ac:dyDescent="0.3">
      <c r="E413" s="37"/>
    </row>
    <row r="414" spans="5:5" x14ac:dyDescent="0.3">
      <c r="E414" s="37"/>
    </row>
    <row r="415" spans="5:5" x14ac:dyDescent="0.3">
      <c r="E415" s="37"/>
    </row>
    <row r="416" spans="5:5" x14ac:dyDescent="0.3">
      <c r="E416" s="37"/>
    </row>
    <row r="417" spans="5:5" x14ac:dyDescent="0.3">
      <c r="E417" s="37"/>
    </row>
    <row r="418" spans="5:5" x14ac:dyDescent="0.3">
      <c r="E418" s="37"/>
    </row>
    <row r="419" spans="5:5" x14ac:dyDescent="0.3">
      <c r="E419" s="37"/>
    </row>
    <row r="420" spans="5:5" x14ac:dyDescent="0.3">
      <c r="E420" s="37"/>
    </row>
    <row r="421" spans="5:5" x14ac:dyDescent="0.3">
      <c r="E421" s="37"/>
    </row>
    <row r="422" spans="5:5" x14ac:dyDescent="0.3">
      <c r="E422" s="37"/>
    </row>
    <row r="423" spans="5:5" x14ac:dyDescent="0.3">
      <c r="E423" s="37"/>
    </row>
    <row r="424" spans="5:5" x14ac:dyDescent="0.3">
      <c r="E424" s="37"/>
    </row>
    <row r="425" spans="5:5" x14ac:dyDescent="0.3">
      <c r="E425" s="37"/>
    </row>
    <row r="426" spans="5:5" x14ac:dyDescent="0.3">
      <c r="E426" s="37"/>
    </row>
    <row r="427" spans="5:5" x14ac:dyDescent="0.3">
      <c r="E427" s="37"/>
    </row>
    <row r="428" spans="5:5" x14ac:dyDescent="0.3">
      <c r="E428" s="37"/>
    </row>
    <row r="429" spans="5:5" x14ac:dyDescent="0.3">
      <c r="E429" s="37"/>
    </row>
    <row r="430" spans="5:5" x14ac:dyDescent="0.3">
      <c r="E430" s="37"/>
    </row>
    <row r="431" spans="5:5" x14ac:dyDescent="0.3">
      <c r="E431" s="37"/>
    </row>
    <row r="432" spans="5:5" x14ac:dyDescent="0.3">
      <c r="E432" s="37"/>
    </row>
    <row r="433" spans="5:5" x14ac:dyDescent="0.3">
      <c r="E433" s="37"/>
    </row>
    <row r="434" spans="5:5" x14ac:dyDescent="0.3">
      <c r="E434" s="37"/>
    </row>
    <row r="435" spans="5:5" x14ac:dyDescent="0.3">
      <c r="E435" s="37"/>
    </row>
    <row r="436" spans="5:5" x14ac:dyDescent="0.3">
      <c r="E436" s="37"/>
    </row>
    <row r="437" spans="5:5" x14ac:dyDescent="0.3">
      <c r="E437" s="37"/>
    </row>
    <row r="438" spans="5:5" x14ac:dyDescent="0.3">
      <c r="E438" s="37"/>
    </row>
    <row r="439" spans="5:5" x14ac:dyDescent="0.3">
      <c r="E439" s="37"/>
    </row>
    <row r="440" spans="5:5" x14ac:dyDescent="0.3">
      <c r="E440" s="37"/>
    </row>
    <row r="441" spans="5:5" x14ac:dyDescent="0.3">
      <c r="E441" s="37"/>
    </row>
    <row r="442" spans="5:5" x14ac:dyDescent="0.3">
      <c r="E442" s="37"/>
    </row>
    <row r="443" spans="5:5" x14ac:dyDescent="0.3">
      <c r="E443" s="37"/>
    </row>
    <row r="444" spans="5:5" x14ac:dyDescent="0.3">
      <c r="E444" s="37"/>
    </row>
    <row r="445" spans="5:5" x14ac:dyDescent="0.3">
      <c r="E445" s="37"/>
    </row>
    <row r="446" spans="5:5" x14ac:dyDescent="0.3">
      <c r="E446" s="37"/>
    </row>
    <row r="447" spans="5:5" x14ac:dyDescent="0.3">
      <c r="E447" s="37"/>
    </row>
    <row r="448" spans="5:5" x14ac:dyDescent="0.3">
      <c r="E448" s="37"/>
    </row>
    <row r="449" spans="5:5" x14ac:dyDescent="0.3">
      <c r="E449" s="37"/>
    </row>
    <row r="450" spans="5:5" x14ac:dyDescent="0.3">
      <c r="E450" s="37"/>
    </row>
    <row r="451" spans="5:5" x14ac:dyDescent="0.3">
      <c r="E451" s="37"/>
    </row>
    <row r="452" spans="5:5" x14ac:dyDescent="0.3">
      <c r="E452" s="37"/>
    </row>
    <row r="453" spans="5:5" x14ac:dyDescent="0.3">
      <c r="E453" s="37"/>
    </row>
    <row r="454" spans="5:5" x14ac:dyDescent="0.3">
      <c r="E454" s="37"/>
    </row>
    <row r="455" spans="5:5" x14ac:dyDescent="0.3">
      <c r="E455" s="37"/>
    </row>
    <row r="456" spans="5:5" x14ac:dyDescent="0.3">
      <c r="E456" s="37"/>
    </row>
    <row r="457" spans="5:5" x14ac:dyDescent="0.3">
      <c r="E457" s="37"/>
    </row>
    <row r="458" spans="5:5" x14ac:dyDescent="0.3">
      <c r="E458" s="37"/>
    </row>
    <row r="459" spans="5:5" x14ac:dyDescent="0.3">
      <c r="E459" s="37"/>
    </row>
    <row r="460" spans="5:5" x14ac:dyDescent="0.3">
      <c r="E460" s="37"/>
    </row>
    <row r="461" spans="5:5" x14ac:dyDescent="0.3">
      <c r="E461" s="37"/>
    </row>
    <row r="462" spans="5:5" x14ac:dyDescent="0.3">
      <c r="E462" s="37"/>
    </row>
    <row r="463" spans="5:5" x14ac:dyDescent="0.3">
      <c r="E463" s="37"/>
    </row>
    <row r="464" spans="5:5" x14ac:dyDescent="0.3">
      <c r="E464" s="37"/>
    </row>
    <row r="465" spans="5:5" x14ac:dyDescent="0.3">
      <c r="E465" s="37"/>
    </row>
    <row r="466" spans="5:5" x14ac:dyDescent="0.3">
      <c r="E466" s="37"/>
    </row>
    <row r="467" spans="5:5" x14ac:dyDescent="0.3">
      <c r="E467" s="37"/>
    </row>
    <row r="468" spans="5:5" x14ac:dyDescent="0.3">
      <c r="E468" s="37"/>
    </row>
    <row r="469" spans="5:5" x14ac:dyDescent="0.3">
      <c r="E469" s="37"/>
    </row>
    <row r="470" spans="5:5" x14ac:dyDescent="0.3">
      <c r="E470" s="37"/>
    </row>
    <row r="471" spans="5:5" x14ac:dyDescent="0.3">
      <c r="E471" s="37"/>
    </row>
    <row r="472" spans="5:5" x14ac:dyDescent="0.3">
      <c r="E472" s="37"/>
    </row>
    <row r="473" spans="5:5" x14ac:dyDescent="0.3">
      <c r="E473" s="37"/>
    </row>
    <row r="474" spans="5:5" x14ac:dyDescent="0.3">
      <c r="E474" s="37"/>
    </row>
    <row r="475" spans="5:5" x14ac:dyDescent="0.3">
      <c r="E475" s="37"/>
    </row>
    <row r="476" spans="5:5" x14ac:dyDescent="0.3">
      <c r="E476" s="37"/>
    </row>
    <row r="477" spans="5:5" x14ac:dyDescent="0.3">
      <c r="E477" s="37"/>
    </row>
    <row r="478" spans="5:5" x14ac:dyDescent="0.3">
      <c r="E478" s="37"/>
    </row>
    <row r="479" spans="5:5" x14ac:dyDescent="0.3">
      <c r="E479" s="37"/>
    </row>
    <row r="480" spans="5:5" x14ac:dyDescent="0.3">
      <c r="E480" s="37"/>
    </row>
    <row r="481" spans="5:5" x14ac:dyDescent="0.3">
      <c r="E481" s="37"/>
    </row>
    <row r="482" spans="5:5" x14ac:dyDescent="0.3">
      <c r="E482" s="37"/>
    </row>
    <row r="483" spans="5:5" x14ac:dyDescent="0.3">
      <c r="E483" s="37"/>
    </row>
    <row r="484" spans="5:5" x14ac:dyDescent="0.3">
      <c r="E484" s="37"/>
    </row>
    <row r="485" spans="5:5" x14ac:dyDescent="0.3">
      <c r="E485" s="37"/>
    </row>
    <row r="486" spans="5:5" x14ac:dyDescent="0.3">
      <c r="E486" s="37"/>
    </row>
    <row r="487" spans="5:5" x14ac:dyDescent="0.3">
      <c r="E487" s="37"/>
    </row>
    <row r="488" spans="5:5" x14ac:dyDescent="0.3">
      <c r="E488" s="37"/>
    </row>
    <row r="489" spans="5:5" x14ac:dyDescent="0.3">
      <c r="E489" s="37"/>
    </row>
    <row r="490" spans="5:5" x14ac:dyDescent="0.3">
      <c r="E490" s="37"/>
    </row>
    <row r="491" spans="5:5" x14ac:dyDescent="0.3">
      <c r="E491" s="37"/>
    </row>
    <row r="492" spans="5:5" x14ac:dyDescent="0.3">
      <c r="E492" s="37"/>
    </row>
    <row r="493" spans="5:5" x14ac:dyDescent="0.3">
      <c r="E493" s="37"/>
    </row>
    <row r="494" spans="5:5" x14ac:dyDescent="0.3">
      <c r="E494" s="37"/>
    </row>
    <row r="495" spans="5:5" x14ac:dyDescent="0.3">
      <c r="E495" s="37"/>
    </row>
    <row r="496" spans="5:5" x14ac:dyDescent="0.3">
      <c r="E496" s="37"/>
    </row>
    <row r="497" spans="5:5" x14ac:dyDescent="0.3">
      <c r="E497" s="37"/>
    </row>
    <row r="498" spans="5:5" x14ac:dyDescent="0.3">
      <c r="E498" s="37"/>
    </row>
    <row r="499" spans="5:5" x14ac:dyDescent="0.3">
      <c r="E499" s="37"/>
    </row>
    <row r="500" spans="5:5" x14ac:dyDescent="0.3">
      <c r="E500" s="37"/>
    </row>
    <row r="501" spans="5:5" x14ac:dyDescent="0.3">
      <c r="E501" s="37"/>
    </row>
    <row r="502" spans="5:5" x14ac:dyDescent="0.3">
      <c r="E502" s="37"/>
    </row>
    <row r="503" spans="5:5" x14ac:dyDescent="0.3">
      <c r="E503" s="37"/>
    </row>
    <row r="504" spans="5:5" x14ac:dyDescent="0.3">
      <c r="E504" s="37"/>
    </row>
    <row r="505" spans="5:5" x14ac:dyDescent="0.3">
      <c r="E505" s="37"/>
    </row>
    <row r="506" spans="5:5" x14ac:dyDescent="0.3">
      <c r="E506" s="37"/>
    </row>
    <row r="507" spans="5:5" x14ac:dyDescent="0.3">
      <c r="E507" s="37"/>
    </row>
    <row r="508" spans="5:5" x14ac:dyDescent="0.3">
      <c r="E508" s="37"/>
    </row>
    <row r="509" spans="5:5" x14ac:dyDescent="0.3">
      <c r="E509" s="37"/>
    </row>
    <row r="510" spans="5:5" x14ac:dyDescent="0.3">
      <c r="E510" s="37"/>
    </row>
    <row r="511" spans="5:5" x14ac:dyDescent="0.3">
      <c r="E511" s="37"/>
    </row>
    <row r="512" spans="5:5" x14ac:dyDescent="0.3">
      <c r="E512" s="37"/>
    </row>
    <row r="513" spans="5:5" x14ac:dyDescent="0.3">
      <c r="E513" s="37"/>
    </row>
    <row r="514" spans="5:5" x14ac:dyDescent="0.3">
      <c r="E514" s="37"/>
    </row>
    <row r="515" spans="5:5" x14ac:dyDescent="0.3">
      <c r="E515" s="37"/>
    </row>
    <row r="516" spans="5:5" x14ac:dyDescent="0.3">
      <c r="E516" s="37"/>
    </row>
    <row r="517" spans="5:5" x14ac:dyDescent="0.3">
      <c r="E517" s="37"/>
    </row>
    <row r="518" spans="5:5" x14ac:dyDescent="0.3">
      <c r="E518" s="37"/>
    </row>
    <row r="519" spans="5:5" x14ac:dyDescent="0.3">
      <c r="E519" s="37"/>
    </row>
    <row r="520" spans="5:5" x14ac:dyDescent="0.3">
      <c r="E520" s="37"/>
    </row>
    <row r="521" spans="5:5" x14ac:dyDescent="0.3">
      <c r="E521" s="37"/>
    </row>
    <row r="522" spans="5:5" x14ac:dyDescent="0.3">
      <c r="E522" s="37"/>
    </row>
    <row r="523" spans="5:5" x14ac:dyDescent="0.3">
      <c r="E523" s="37"/>
    </row>
    <row r="524" spans="5:5" x14ac:dyDescent="0.3">
      <c r="E524" s="37"/>
    </row>
    <row r="525" spans="5:5" x14ac:dyDescent="0.3">
      <c r="E525" s="37"/>
    </row>
    <row r="526" spans="5:5" x14ac:dyDescent="0.3">
      <c r="E526" s="37"/>
    </row>
    <row r="527" spans="5:5" x14ac:dyDescent="0.3">
      <c r="E527" s="37"/>
    </row>
    <row r="528" spans="5:5" x14ac:dyDescent="0.3">
      <c r="E528" s="37"/>
    </row>
    <row r="529" spans="5:5" x14ac:dyDescent="0.3">
      <c r="E529" s="37"/>
    </row>
    <row r="530" spans="5:5" x14ac:dyDescent="0.3">
      <c r="E530" s="37"/>
    </row>
    <row r="531" spans="5:5" x14ac:dyDescent="0.3">
      <c r="E531" s="37"/>
    </row>
    <row r="532" spans="5:5" x14ac:dyDescent="0.3">
      <c r="E532" s="37"/>
    </row>
    <row r="533" spans="5:5" x14ac:dyDescent="0.3">
      <c r="E533" s="37"/>
    </row>
    <row r="534" spans="5:5" x14ac:dyDescent="0.3">
      <c r="E534" s="37"/>
    </row>
    <row r="535" spans="5:5" x14ac:dyDescent="0.3">
      <c r="E535" s="37"/>
    </row>
    <row r="536" spans="5:5" x14ac:dyDescent="0.3">
      <c r="E536" s="37"/>
    </row>
    <row r="537" spans="5:5" x14ac:dyDescent="0.3">
      <c r="E537" s="37"/>
    </row>
    <row r="538" spans="5:5" x14ac:dyDescent="0.3">
      <c r="E538" s="37"/>
    </row>
    <row r="539" spans="5:5" x14ac:dyDescent="0.3">
      <c r="E539" s="37"/>
    </row>
    <row r="540" spans="5:5" x14ac:dyDescent="0.3">
      <c r="E540" s="37"/>
    </row>
    <row r="541" spans="5:5" x14ac:dyDescent="0.3">
      <c r="E541" s="37"/>
    </row>
    <row r="542" spans="5:5" x14ac:dyDescent="0.3">
      <c r="E542" s="37"/>
    </row>
    <row r="543" spans="5:5" x14ac:dyDescent="0.3">
      <c r="E543" s="37"/>
    </row>
    <row r="544" spans="5:5" x14ac:dyDescent="0.3">
      <c r="E544" s="37"/>
    </row>
    <row r="545" spans="5:5" x14ac:dyDescent="0.3">
      <c r="E545" s="37"/>
    </row>
    <row r="546" spans="5:5" x14ac:dyDescent="0.3">
      <c r="E546" s="37"/>
    </row>
    <row r="547" spans="5:5" x14ac:dyDescent="0.3">
      <c r="E547" s="37"/>
    </row>
    <row r="548" spans="5:5" x14ac:dyDescent="0.3">
      <c r="E548" s="37"/>
    </row>
    <row r="549" spans="5:5" x14ac:dyDescent="0.3">
      <c r="E549" s="37"/>
    </row>
    <row r="550" spans="5:5" x14ac:dyDescent="0.3">
      <c r="E550" s="37"/>
    </row>
    <row r="551" spans="5:5" x14ac:dyDescent="0.3">
      <c r="E551" s="37"/>
    </row>
    <row r="552" spans="5:5" x14ac:dyDescent="0.3">
      <c r="E552" s="37"/>
    </row>
    <row r="553" spans="5:5" x14ac:dyDescent="0.3">
      <c r="E553" s="37"/>
    </row>
    <row r="554" spans="5:5" x14ac:dyDescent="0.3">
      <c r="E554" s="37"/>
    </row>
    <row r="555" spans="5:5" x14ac:dyDescent="0.3">
      <c r="E555" s="37"/>
    </row>
    <row r="556" spans="5:5" x14ac:dyDescent="0.3">
      <c r="E556" s="37"/>
    </row>
    <row r="557" spans="5:5" x14ac:dyDescent="0.3">
      <c r="E557" s="37"/>
    </row>
    <row r="558" spans="5:5" x14ac:dyDescent="0.3">
      <c r="E558" s="37"/>
    </row>
    <row r="559" spans="5:5" x14ac:dyDescent="0.3">
      <c r="E559" s="37"/>
    </row>
    <row r="560" spans="5:5" x14ac:dyDescent="0.3">
      <c r="E560" s="37"/>
    </row>
    <row r="561" spans="5:5" x14ac:dyDescent="0.3">
      <c r="E561" s="37"/>
    </row>
    <row r="562" spans="5:5" x14ac:dyDescent="0.3">
      <c r="E562" s="37"/>
    </row>
    <row r="563" spans="5:5" x14ac:dyDescent="0.3">
      <c r="E563" s="37"/>
    </row>
    <row r="564" spans="5:5" x14ac:dyDescent="0.3">
      <c r="E564" s="37"/>
    </row>
    <row r="565" spans="5:5" x14ac:dyDescent="0.3">
      <c r="E565" s="37"/>
    </row>
    <row r="566" spans="5:5" x14ac:dyDescent="0.3">
      <c r="E566" s="37"/>
    </row>
    <row r="567" spans="5:5" x14ac:dyDescent="0.3">
      <c r="E567" s="37"/>
    </row>
    <row r="568" spans="5:5" x14ac:dyDescent="0.3">
      <c r="E568" s="37"/>
    </row>
    <row r="569" spans="5:5" x14ac:dyDescent="0.3">
      <c r="E569" s="37"/>
    </row>
    <row r="570" spans="5:5" x14ac:dyDescent="0.3">
      <c r="E570" s="37"/>
    </row>
    <row r="571" spans="5:5" x14ac:dyDescent="0.3">
      <c r="E571" s="37"/>
    </row>
    <row r="572" spans="5:5" x14ac:dyDescent="0.3">
      <c r="E572" s="37"/>
    </row>
    <row r="573" spans="5:5" x14ac:dyDescent="0.3">
      <c r="E573" s="37"/>
    </row>
    <row r="574" spans="5:5" x14ac:dyDescent="0.3">
      <c r="E574" s="37"/>
    </row>
    <row r="575" spans="5:5" x14ac:dyDescent="0.3">
      <c r="E575" s="37"/>
    </row>
    <row r="576" spans="5:5" x14ac:dyDescent="0.3">
      <c r="E576" s="37"/>
    </row>
    <row r="577" spans="5:5" x14ac:dyDescent="0.3">
      <c r="E577" s="37"/>
    </row>
    <row r="578" spans="5:5" x14ac:dyDescent="0.3">
      <c r="E578" s="37"/>
    </row>
    <row r="579" spans="5:5" x14ac:dyDescent="0.3">
      <c r="E579" s="37"/>
    </row>
    <row r="580" spans="5:5" x14ac:dyDescent="0.3">
      <c r="E580" s="37"/>
    </row>
    <row r="581" spans="5:5" x14ac:dyDescent="0.3">
      <c r="E581" s="37"/>
    </row>
    <row r="582" spans="5:5" x14ac:dyDescent="0.3">
      <c r="E582" s="37"/>
    </row>
    <row r="583" spans="5:5" x14ac:dyDescent="0.3">
      <c r="E583" s="37"/>
    </row>
    <row r="584" spans="5:5" x14ac:dyDescent="0.3">
      <c r="E584" s="37"/>
    </row>
    <row r="585" spans="5:5" x14ac:dyDescent="0.3">
      <c r="E585" s="37"/>
    </row>
    <row r="586" spans="5:5" x14ac:dyDescent="0.3">
      <c r="E586" s="37"/>
    </row>
    <row r="587" spans="5:5" x14ac:dyDescent="0.3">
      <c r="E587" s="37"/>
    </row>
    <row r="588" spans="5:5" x14ac:dyDescent="0.3">
      <c r="E588" s="37"/>
    </row>
    <row r="589" spans="5:5" x14ac:dyDescent="0.3">
      <c r="E589" s="37"/>
    </row>
    <row r="590" spans="5:5" x14ac:dyDescent="0.3">
      <c r="E590" s="37"/>
    </row>
    <row r="591" spans="5:5" x14ac:dyDescent="0.3">
      <c r="E591" s="37"/>
    </row>
    <row r="592" spans="5:5" x14ac:dyDescent="0.3">
      <c r="E592" s="37"/>
    </row>
    <row r="593" spans="5:5" x14ac:dyDescent="0.3">
      <c r="E593" s="37"/>
    </row>
    <row r="594" spans="5:5" x14ac:dyDescent="0.3">
      <c r="E594" s="37"/>
    </row>
    <row r="595" spans="5:5" x14ac:dyDescent="0.3">
      <c r="E595" s="37"/>
    </row>
    <row r="596" spans="5:5" x14ac:dyDescent="0.3">
      <c r="E596" s="37"/>
    </row>
    <row r="597" spans="5:5" x14ac:dyDescent="0.3">
      <c r="E597" s="37"/>
    </row>
    <row r="598" spans="5:5" x14ac:dyDescent="0.3">
      <c r="E598" s="37"/>
    </row>
    <row r="599" spans="5:5" x14ac:dyDescent="0.3">
      <c r="E599" s="37"/>
    </row>
    <row r="600" spans="5:5" x14ac:dyDescent="0.3">
      <c r="E600" s="37"/>
    </row>
    <row r="601" spans="5:5" x14ac:dyDescent="0.3">
      <c r="E601" s="37"/>
    </row>
    <row r="602" spans="5:5" x14ac:dyDescent="0.3">
      <c r="E602" s="37"/>
    </row>
    <row r="603" spans="5:5" x14ac:dyDescent="0.3">
      <c r="E603" s="37"/>
    </row>
    <row r="604" spans="5:5" x14ac:dyDescent="0.3">
      <c r="E604" s="37"/>
    </row>
    <row r="605" spans="5:5" x14ac:dyDescent="0.3">
      <c r="E605" s="37"/>
    </row>
    <row r="606" spans="5:5" x14ac:dyDescent="0.3">
      <c r="E606" s="37"/>
    </row>
    <row r="607" spans="5:5" x14ac:dyDescent="0.3">
      <c r="E607" s="37"/>
    </row>
    <row r="608" spans="5:5" x14ac:dyDescent="0.3">
      <c r="E608" s="37"/>
    </row>
    <row r="609" spans="5:5" x14ac:dyDescent="0.3">
      <c r="E609" s="37"/>
    </row>
    <row r="610" spans="5:5" x14ac:dyDescent="0.3">
      <c r="E610" s="37"/>
    </row>
    <row r="611" spans="5:5" x14ac:dyDescent="0.3">
      <c r="E611" s="37"/>
    </row>
    <row r="612" spans="5:5" x14ac:dyDescent="0.3">
      <c r="E612" s="37"/>
    </row>
    <row r="613" spans="5:5" x14ac:dyDescent="0.3">
      <c r="E613" s="37"/>
    </row>
    <row r="614" spans="5:5" x14ac:dyDescent="0.3">
      <c r="E614" s="37"/>
    </row>
    <row r="615" spans="5:5" x14ac:dyDescent="0.3">
      <c r="E615" s="37"/>
    </row>
    <row r="616" spans="5:5" x14ac:dyDescent="0.3">
      <c r="E616" s="37"/>
    </row>
    <row r="617" spans="5:5" x14ac:dyDescent="0.3">
      <c r="E617" s="37"/>
    </row>
    <row r="618" spans="5:5" x14ac:dyDescent="0.3">
      <c r="E618" s="37"/>
    </row>
    <row r="619" spans="5:5" x14ac:dyDescent="0.3">
      <c r="E619" s="37"/>
    </row>
    <row r="620" spans="5:5" x14ac:dyDescent="0.3">
      <c r="E620" s="37"/>
    </row>
    <row r="621" spans="5:5" x14ac:dyDescent="0.3">
      <c r="E621" s="37"/>
    </row>
    <row r="622" spans="5:5" x14ac:dyDescent="0.3">
      <c r="E622" s="37"/>
    </row>
    <row r="623" spans="5:5" x14ac:dyDescent="0.3">
      <c r="E623" s="37"/>
    </row>
    <row r="624" spans="5:5" x14ac:dyDescent="0.3">
      <c r="E624" s="37"/>
    </row>
    <row r="625" spans="5:5" x14ac:dyDescent="0.3">
      <c r="E625" s="37"/>
    </row>
    <row r="626" spans="5:5" x14ac:dyDescent="0.3">
      <c r="E626" s="37"/>
    </row>
    <row r="627" spans="5:5" x14ac:dyDescent="0.3">
      <c r="E627" s="37"/>
    </row>
    <row r="628" spans="5:5" x14ac:dyDescent="0.3">
      <c r="E628" s="37"/>
    </row>
    <row r="629" spans="5:5" x14ac:dyDescent="0.3">
      <c r="E629" s="37"/>
    </row>
    <row r="630" spans="5:5" x14ac:dyDescent="0.3">
      <c r="E630" s="37"/>
    </row>
    <row r="631" spans="5:5" x14ac:dyDescent="0.3">
      <c r="E631" s="37"/>
    </row>
    <row r="632" spans="5:5" x14ac:dyDescent="0.3">
      <c r="E632" s="37"/>
    </row>
    <row r="633" spans="5:5" x14ac:dyDescent="0.3">
      <c r="E633" s="37"/>
    </row>
    <row r="634" spans="5:5" x14ac:dyDescent="0.3">
      <c r="E634" s="37"/>
    </row>
    <row r="635" spans="5:5" x14ac:dyDescent="0.3">
      <c r="E635" s="37"/>
    </row>
    <row r="636" spans="5:5" x14ac:dyDescent="0.3">
      <c r="E636" s="37"/>
    </row>
    <row r="637" spans="5:5" x14ac:dyDescent="0.3">
      <c r="E637" s="37"/>
    </row>
    <row r="638" spans="5:5" x14ac:dyDescent="0.3">
      <c r="E638" s="37"/>
    </row>
    <row r="639" spans="5:5" x14ac:dyDescent="0.3">
      <c r="E639" s="37"/>
    </row>
    <row r="640" spans="5:5" x14ac:dyDescent="0.3">
      <c r="E640" s="37"/>
    </row>
    <row r="641" spans="5:5" x14ac:dyDescent="0.3">
      <c r="E641" s="37"/>
    </row>
    <row r="642" spans="5:5" x14ac:dyDescent="0.3">
      <c r="E642" s="37"/>
    </row>
    <row r="643" spans="5:5" x14ac:dyDescent="0.3">
      <c r="E643" s="37"/>
    </row>
    <row r="644" spans="5:5" x14ac:dyDescent="0.3">
      <c r="E644" s="37"/>
    </row>
    <row r="645" spans="5:5" x14ac:dyDescent="0.3">
      <c r="E645" s="37"/>
    </row>
    <row r="646" spans="5:5" x14ac:dyDescent="0.3">
      <c r="E646" s="37"/>
    </row>
    <row r="647" spans="5:5" x14ac:dyDescent="0.3">
      <c r="E647" s="37"/>
    </row>
    <row r="648" spans="5:5" x14ac:dyDescent="0.3">
      <c r="E648" s="37"/>
    </row>
    <row r="649" spans="5:5" x14ac:dyDescent="0.3">
      <c r="E649" s="37"/>
    </row>
    <row r="650" spans="5:5" x14ac:dyDescent="0.3">
      <c r="E650" s="37"/>
    </row>
    <row r="651" spans="5:5" x14ac:dyDescent="0.3">
      <c r="E651" s="37"/>
    </row>
    <row r="652" spans="5:5" x14ac:dyDescent="0.3">
      <c r="E652" s="37"/>
    </row>
    <row r="653" spans="5:5" x14ac:dyDescent="0.3">
      <c r="E653" s="37"/>
    </row>
    <row r="654" spans="5:5" x14ac:dyDescent="0.3">
      <c r="E654" s="37"/>
    </row>
    <row r="655" spans="5:5" x14ac:dyDescent="0.3">
      <c r="E655" s="37"/>
    </row>
    <row r="656" spans="5:5" x14ac:dyDescent="0.3">
      <c r="E656" s="37"/>
    </row>
    <row r="657" spans="5:5" x14ac:dyDescent="0.3">
      <c r="E657" s="37"/>
    </row>
    <row r="658" spans="5:5" x14ac:dyDescent="0.3">
      <c r="E658" s="37"/>
    </row>
    <row r="659" spans="5:5" x14ac:dyDescent="0.3">
      <c r="E659" s="37"/>
    </row>
    <row r="660" spans="5:5" x14ac:dyDescent="0.3">
      <c r="E660" s="37"/>
    </row>
    <row r="661" spans="5:5" x14ac:dyDescent="0.3">
      <c r="E661" s="37"/>
    </row>
    <row r="662" spans="5:5" x14ac:dyDescent="0.3">
      <c r="E662" s="37"/>
    </row>
    <row r="663" spans="5:5" x14ac:dyDescent="0.3">
      <c r="E663" s="37"/>
    </row>
    <row r="664" spans="5:5" x14ac:dyDescent="0.3">
      <c r="E664" s="37"/>
    </row>
    <row r="665" spans="5:5" x14ac:dyDescent="0.3">
      <c r="E665" s="37"/>
    </row>
    <row r="666" spans="5:5" x14ac:dyDescent="0.3">
      <c r="E666" s="37"/>
    </row>
    <row r="667" spans="5:5" x14ac:dyDescent="0.3">
      <c r="E667" s="37"/>
    </row>
    <row r="668" spans="5:5" x14ac:dyDescent="0.3">
      <c r="E668" s="37"/>
    </row>
    <row r="669" spans="5:5" x14ac:dyDescent="0.3">
      <c r="E669" s="37"/>
    </row>
    <row r="670" spans="5:5" x14ac:dyDescent="0.3">
      <c r="E670" s="37"/>
    </row>
    <row r="671" spans="5:5" x14ac:dyDescent="0.3">
      <c r="E671" s="37"/>
    </row>
    <row r="672" spans="5:5" x14ac:dyDescent="0.3">
      <c r="E672" s="37"/>
    </row>
    <row r="673" spans="5:5" x14ac:dyDescent="0.3">
      <c r="E673" s="37"/>
    </row>
    <row r="674" spans="5:5" x14ac:dyDescent="0.3">
      <c r="E674" s="37"/>
    </row>
    <row r="675" spans="5:5" x14ac:dyDescent="0.3">
      <c r="E675" s="37"/>
    </row>
    <row r="676" spans="5:5" x14ac:dyDescent="0.3">
      <c r="E676" s="37"/>
    </row>
    <row r="677" spans="5:5" x14ac:dyDescent="0.3">
      <c r="E677" s="37"/>
    </row>
    <row r="678" spans="5:5" x14ac:dyDescent="0.3">
      <c r="E678" s="37"/>
    </row>
    <row r="679" spans="5:5" x14ac:dyDescent="0.3">
      <c r="E679" s="37"/>
    </row>
    <row r="680" spans="5:5" x14ac:dyDescent="0.3">
      <c r="E680" s="37"/>
    </row>
    <row r="681" spans="5:5" x14ac:dyDescent="0.3">
      <c r="E681" s="37"/>
    </row>
    <row r="682" spans="5:5" x14ac:dyDescent="0.3">
      <c r="E682" s="37"/>
    </row>
    <row r="683" spans="5:5" x14ac:dyDescent="0.3">
      <c r="E683" s="37"/>
    </row>
    <row r="684" spans="5:5" x14ac:dyDescent="0.3">
      <c r="E684" s="37"/>
    </row>
    <row r="685" spans="5:5" x14ac:dyDescent="0.3">
      <c r="E685" s="37"/>
    </row>
    <row r="686" spans="5:5" x14ac:dyDescent="0.3">
      <c r="E686" s="37"/>
    </row>
    <row r="687" spans="5:5" x14ac:dyDescent="0.3">
      <c r="E687" s="37"/>
    </row>
    <row r="688" spans="5:5" x14ac:dyDescent="0.3">
      <c r="E688" s="37"/>
    </row>
    <row r="689" spans="5:5" x14ac:dyDescent="0.3">
      <c r="E689" s="37"/>
    </row>
    <row r="690" spans="5:5" x14ac:dyDescent="0.3">
      <c r="E690" s="37"/>
    </row>
    <row r="691" spans="5:5" x14ac:dyDescent="0.3">
      <c r="E691" s="37"/>
    </row>
    <row r="692" spans="5:5" x14ac:dyDescent="0.3">
      <c r="E692" s="37"/>
    </row>
    <row r="693" spans="5:5" x14ac:dyDescent="0.3">
      <c r="E693" s="37"/>
    </row>
    <row r="694" spans="5:5" x14ac:dyDescent="0.3">
      <c r="E694" s="37"/>
    </row>
    <row r="695" spans="5:5" x14ac:dyDescent="0.3">
      <c r="E695" s="37"/>
    </row>
    <row r="696" spans="5:5" x14ac:dyDescent="0.3">
      <c r="E696" s="37"/>
    </row>
    <row r="697" spans="5:5" x14ac:dyDescent="0.3">
      <c r="E697" s="37"/>
    </row>
    <row r="698" spans="5:5" x14ac:dyDescent="0.3">
      <c r="E698" s="37"/>
    </row>
    <row r="699" spans="5:5" x14ac:dyDescent="0.3">
      <c r="E699" s="37"/>
    </row>
    <row r="700" spans="5:5" x14ac:dyDescent="0.3">
      <c r="E700" s="37"/>
    </row>
    <row r="701" spans="5:5" x14ac:dyDescent="0.3">
      <c r="E701" s="37"/>
    </row>
    <row r="702" spans="5:5" x14ac:dyDescent="0.3">
      <c r="E702" s="37"/>
    </row>
    <row r="703" spans="5:5" x14ac:dyDescent="0.3">
      <c r="E703" s="37"/>
    </row>
    <row r="704" spans="5:5" x14ac:dyDescent="0.3">
      <c r="E704" s="37"/>
    </row>
    <row r="705" spans="5:5" x14ac:dyDescent="0.3">
      <c r="E705" s="37"/>
    </row>
    <row r="706" spans="5:5" x14ac:dyDescent="0.3">
      <c r="E706" s="37"/>
    </row>
    <row r="707" spans="5:5" x14ac:dyDescent="0.3">
      <c r="E707" s="37"/>
    </row>
    <row r="708" spans="5:5" x14ac:dyDescent="0.3">
      <c r="E708" s="37"/>
    </row>
    <row r="709" spans="5:5" x14ac:dyDescent="0.3">
      <c r="E709" s="37"/>
    </row>
    <row r="710" spans="5:5" x14ac:dyDescent="0.3">
      <c r="E710" s="37"/>
    </row>
    <row r="711" spans="5:5" x14ac:dyDescent="0.3">
      <c r="E711" s="37"/>
    </row>
    <row r="712" spans="5:5" x14ac:dyDescent="0.3">
      <c r="E712" s="37"/>
    </row>
    <row r="713" spans="5:5" x14ac:dyDescent="0.3">
      <c r="E713" s="37"/>
    </row>
    <row r="714" spans="5:5" x14ac:dyDescent="0.3">
      <c r="E714" s="37"/>
    </row>
    <row r="715" spans="5:5" x14ac:dyDescent="0.3">
      <c r="E715" s="37"/>
    </row>
    <row r="716" spans="5:5" x14ac:dyDescent="0.3">
      <c r="E716" s="37"/>
    </row>
    <row r="717" spans="5:5" x14ac:dyDescent="0.3">
      <c r="E717" s="37"/>
    </row>
    <row r="718" spans="5:5" x14ac:dyDescent="0.3">
      <c r="E718" s="37"/>
    </row>
    <row r="719" spans="5:5" x14ac:dyDescent="0.3">
      <c r="E719" s="37"/>
    </row>
    <row r="720" spans="5:5" x14ac:dyDescent="0.3">
      <c r="E720" s="37"/>
    </row>
    <row r="721" spans="5:5" x14ac:dyDescent="0.3">
      <c r="E721" s="37"/>
    </row>
    <row r="722" spans="5:5" x14ac:dyDescent="0.3">
      <c r="E722" s="37"/>
    </row>
    <row r="723" spans="5:5" x14ac:dyDescent="0.3">
      <c r="E723" s="37"/>
    </row>
    <row r="724" spans="5:5" x14ac:dyDescent="0.3">
      <c r="E724" s="37"/>
    </row>
    <row r="725" spans="5:5" x14ac:dyDescent="0.3">
      <c r="E725" s="37"/>
    </row>
    <row r="726" spans="5:5" x14ac:dyDescent="0.3">
      <c r="E726" s="37"/>
    </row>
    <row r="727" spans="5:5" x14ac:dyDescent="0.3">
      <c r="E727" s="37"/>
    </row>
    <row r="728" spans="5:5" x14ac:dyDescent="0.3">
      <c r="E728" s="37"/>
    </row>
    <row r="729" spans="5:5" x14ac:dyDescent="0.3">
      <c r="E729" s="37"/>
    </row>
    <row r="730" spans="5:5" x14ac:dyDescent="0.3">
      <c r="E730" s="37"/>
    </row>
    <row r="731" spans="5:5" x14ac:dyDescent="0.3">
      <c r="E731" s="37"/>
    </row>
    <row r="732" spans="5:5" x14ac:dyDescent="0.3">
      <c r="E732" s="37"/>
    </row>
    <row r="733" spans="5:5" x14ac:dyDescent="0.3">
      <c r="E733" s="37"/>
    </row>
    <row r="734" spans="5:5" x14ac:dyDescent="0.3">
      <c r="E734" s="37"/>
    </row>
    <row r="735" spans="5:5" x14ac:dyDescent="0.3">
      <c r="E735" s="37"/>
    </row>
    <row r="736" spans="5:5" x14ac:dyDescent="0.3">
      <c r="E736" s="37"/>
    </row>
    <row r="737" spans="5:5" x14ac:dyDescent="0.3">
      <c r="E737" s="37"/>
    </row>
    <row r="738" spans="5:5" x14ac:dyDescent="0.3">
      <c r="E738" s="37"/>
    </row>
    <row r="739" spans="5:5" x14ac:dyDescent="0.3">
      <c r="E739" s="37"/>
    </row>
    <row r="740" spans="5:5" x14ac:dyDescent="0.3">
      <c r="E740" s="37"/>
    </row>
    <row r="741" spans="5:5" x14ac:dyDescent="0.3">
      <c r="E741" s="37"/>
    </row>
    <row r="742" spans="5:5" x14ac:dyDescent="0.3">
      <c r="E742" s="37"/>
    </row>
    <row r="743" spans="5:5" x14ac:dyDescent="0.3">
      <c r="E743" s="37"/>
    </row>
    <row r="744" spans="5:5" x14ac:dyDescent="0.3">
      <c r="E744" s="37"/>
    </row>
    <row r="745" spans="5:5" x14ac:dyDescent="0.3">
      <c r="E745" s="37"/>
    </row>
    <row r="746" spans="5:5" x14ac:dyDescent="0.3">
      <c r="E746" s="37"/>
    </row>
    <row r="747" spans="5:5" x14ac:dyDescent="0.3">
      <c r="E747" s="37"/>
    </row>
    <row r="748" spans="5:5" x14ac:dyDescent="0.3">
      <c r="E748" s="37"/>
    </row>
    <row r="749" spans="5:5" x14ac:dyDescent="0.3">
      <c r="E749" s="37"/>
    </row>
    <row r="750" spans="5:5" x14ac:dyDescent="0.3">
      <c r="E750" s="37"/>
    </row>
    <row r="751" spans="5:5" x14ac:dyDescent="0.3">
      <c r="E751" s="37"/>
    </row>
    <row r="752" spans="5:5" x14ac:dyDescent="0.3">
      <c r="E752" s="37"/>
    </row>
    <row r="753" spans="5:5" x14ac:dyDescent="0.3">
      <c r="E753" s="37"/>
    </row>
    <row r="754" spans="5:5" x14ac:dyDescent="0.3">
      <c r="E754" s="37"/>
    </row>
    <row r="755" spans="5:5" x14ac:dyDescent="0.3">
      <c r="E755" s="37"/>
    </row>
    <row r="756" spans="5:5" x14ac:dyDescent="0.3">
      <c r="E756" s="37"/>
    </row>
    <row r="757" spans="5:5" x14ac:dyDescent="0.3">
      <c r="E757" s="37"/>
    </row>
    <row r="758" spans="5:5" x14ac:dyDescent="0.3">
      <c r="E758" s="37"/>
    </row>
    <row r="759" spans="5:5" x14ac:dyDescent="0.3">
      <c r="E759" s="37"/>
    </row>
    <row r="760" spans="5:5" x14ac:dyDescent="0.3">
      <c r="E760" s="37"/>
    </row>
    <row r="761" spans="5:5" x14ac:dyDescent="0.3">
      <c r="E761" s="37"/>
    </row>
    <row r="762" spans="5:5" x14ac:dyDescent="0.3">
      <c r="E762" s="37"/>
    </row>
    <row r="763" spans="5:5" x14ac:dyDescent="0.3">
      <c r="E763" s="37"/>
    </row>
    <row r="764" spans="5:5" x14ac:dyDescent="0.3">
      <c r="E764" s="37"/>
    </row>
    <row r="765" spans="5:5" x14ac:dyDescent="0.3">
      <c r="E765" s="37"/>
    </row>
    <row r="766" spans="5:5" x14ac:dyDescent="0.3">
      <c r="E766" s="37"/>
    </row>
    <row r="767" spans="5:5" x14ac:dyDescent="0.3">
      <c r="E767" s="37"/>
    </row>
    <row r="768" spans="5:5" x14ac:dyDescent="0.3">
      <c r="E768" s="37"/>
    </row>
    <row r="769" spans="5:5" x14ac:dyDescent="0.3">
      <c r="E769" s="37"/>
    </row>
    <row r="770" spans="5:5" x14ac:dyDescent="0.3">
      <c r="E770" s="37"/>
    </row>
    <row r="771" spans="5:5" x14ac:dyDescent="0.3">
      <c r="E771" s="37"/>
    </row>
    <row r="772" spans="5:5" x14ac:dyDescent="0.3">
      <c r="E772" s="37"/>
    </row>
    <row r="773" spans="5:5" x14ac:dyDescent="0.3">
      <c r="E773" s="37"/>
    </row>
    <row r="774" spans="5:5" x14ac:dyDescent="0.3">
      <c r="E774" s="37"/>
    </row>
    <row r="775" spans="5:5" x14ac:dyDescent="0.3">
      <c r="E775" s="37"/>
    </row>
    <row r="776" spans="5:5" x14ac:dyDescent="0.3">
      <c r="E776" s="37"/>
    </row>
    <row r="777" spans="5:5" x14ac:dyDescent="0.3">
      <c r="E777" s="37"/>
    </row>
    <row r="778" spans="5:5" x14ac:dyDescent="0.3">
      <c r="E778" s="37"/>
    </row>
    <row r="779" spans="5:5" x14ac:dyDescent="0.3">
      <c r="E779" s="37"/>
    </row>
    <row r="780" spans="5:5" x14ac:dyDescent="0.3">
      <c r="E780" s="37"/>
    </row>
    <row r="781" spans="5:5" x14ac:dyDescent="0.3">
      <c r="E781" s="37"/>
    </row>
    <row r="782" spans="5:5" x14ac:dyDescent="0.3">
      <c r="E782" s="37"/>
    </row>
    <row r="783" spans="5:5" x14ac:dyDescent="0.3">
      <c r="E783" s="37"/>
    </row>
    <row r="784" spans="5:5" x14ac:dyDescent="0.3">
      <c r="E784" s="37"/>
    </row>
    <row r="785" spans="5:5" x14ac:dyDescent="0.3">
      <c r="E785" s="37"/>
    </row>
    <row r="786" spans="5:5" x14ac:dyDescent="0.3">
      <c r="E786" s="37"/>
    </row>
    <row r="787" spans="5:5" x14ac:dyDescent="0.3">
      <c r="E787" s="37"/>
    </row>
    <row r="788" spans="5:5" x14ac:dyDescent="0.3">
      <c r="E788" s="37"/>
    </row>
    <row r="789" spans="5:5" x14ac:dyDescent="0.3">
      <c r="E789" s="37"/>
    </row>
    <row r="790" spans="5:5" x14ac:dyDescent="0.3">
      <c r="E790" s="37"/>
    </row>
    <row r="791" spans="5:5" x14ac:dyDescent="0.3">
      <c r="E791" s="37"/>
    </row>
    <row r="792" spans="5:5" x14ac:dyDescent="0.3">
      <c r="E792" s="37"/>
    </row>
    <row r="793" spans="5:5" x14ac:dyDescent="0.3">
      <c r="E793" s="37"/>
    </row>
    <row r="794" spans="5:5" x14ac:dyDescent="0.3">
      <c r="E794" s="37"/>
    </row>
    <row r="795" spans="5:5" x14ac:dyDescent="0.3">
      <c r="E795" s="37"/>
    </row>
    <row r="796" spans="5:5" x14ac:dyDescent="0.3">
      <c r="E796" s="37"/>
    </row>
    <row r="797" spans="5:5" x14ac:dyDescent="0.3">
      <c r="E797" s="37"/>
    </row>
    <row r="798" spans="5:5" x14ac:dyDescent="0.3">
      <c r="E798" s="37"/>
    </row>
    <row r="799" spans="5:5" x14ac:dyDescent="0.3">
      <c r="E799" s="37"/>
    </row>
    <row r="800" spans="5:5" x14ac:dyDescent="0.3">
      <c r="E800" s="37"/>
    </row>
    <row r="801" spans="5:5" x14ac:dyDescent="0.3">
      <c r="E801" s="37"/>
    </row>
    <row r="802" spans="5:5" x14ac:dyDescent="0.3">
      <c r="E802" s="37"/>
    </row>
    <row r="803" spans="5:5" x14ac:dyDescent="0.3">
      <c r="E803" s="37"/>
    </row>
    <row r="804" spans="5:5" x14ac:dyDescent="0.3">
      <c r="E804" s="37"/>
    </row>
    <row r="805" spans="5:5" x14ac:dyDescent="0.3">
      <c r="E805" s="37"/>
    </row>
    <row r="806" spans="5:5" x14ac:dyDescent="0.3">
      <c r="E806" s="37"/>
    </row>
    <row r="807" spans="5:5" x14ac:dyDescent="0.3">
      <c r="E807" s="37"/>
    </row>
    <row r="808" spans="5:5" x14ac:dyDescent="0.3">
      <c r="E808" s="37"/>
    </row>
    <row r="809" spans="5:5" x14ac:dyDescent="0.3">
      <c r="E809" s="37"/>
    </row>
    <row r="810" spans="5:5" x14ac:dyDescent="0.3">
      <c r="E810" s="37"/>
    </row>
    <row r="811" spans="5:5" x14ac:dyDescent="0.3">
      <c r="E811" s="37"/>
    </row>
    <row r="812" spans="5:5" x14ac:dyDescent="0.3">
      <c r="E812" s="37"/>
    </row>
    <row r="813" spans="5:5" x14ac:dyDescent="0.3">
      <c r="E813" s="37"/>
    </row>
    <row r="814" spans="5:5" x14ac:dyDescent="0.3">
      <c r="E814" s="37"/>
    </row>
    <row r="815" spans="5:5" x14ac:dyDescent="0.3">
      <c r="E815" s="37"/>
    </row>
    <row r="816" spans="5:5" x14ac:dyDescent="0.3">
      <c r="E816" s="37"/>
    </row>
    <row r="817" spans="5:5" x14ac:dyDescent="0.3">
      <c r="E817" s="37"/>
    </row>
    <row r="818" spans="5:5" x14ac:dyDescent="0.3">
      <c r="E818" s="37"/>
    </row>
    <row r="819" spans="5:5" x14ac:dyDescent="0.3">
      <c r="E819" s="37"/>
    </row>
    <row r="820" spans="5:5" x14ac:dyDescent="0.3">
      <c r="E820" s="37"/>
    </row>
    <row r="821" spans="5:5" x14ac:dyDescent="0.3">
      <c r="E821" s="37"/>
    </row>
    <row r="822" spans="5:5" x14ac:dyDescent="0.3">
      <c r="E822" s="37"/>
    </row>
    <row r="823" spans="5:5" x14ac:dyDescent="0.3">
      <c r="E823" s="37"/>
    </row>
    <row r="824" spans="5:5" x14ac:dyDescent="0.3">
      <c r="E824" s="37"/>
    </row>
    <row r="825" spans="5:5" x14ac:dyDescent="0.3">
      <c r="E825" s="37"/>
    </row>
    <row r="826" spans="5:5" x14ac:dyDescent="0.3">
      <c r="E826" s="37"/>
    </row>
    <row r="827" spans="5:5" x14ac:dyDescent="0.3">
      <c r="E827" s="37"/>
    </row>
    <row r="828" spans="5:5" x14ac:dyDescent="0.3">
      <c r="E828" s="37"/>
    </row>
    <row r="829" spans="5:5" x14ac:dyDescent="0.3">
      <c r="E829" s="37"/>
    </row>
    <row r="830" spans="5:5" x14ac:dyDescent="0.3">
      <c r="E830" s="37"/>
    </row>
    <row r="831" spans="5:5" x14ac:dyDescent="0.3">
      <c r="E831" s="37"/>
    </row>
    <row r="832" spans="5:5" x14ac:dyDescent="0.3">
      <c r="E832" s="37"/>
    </row>
    <row r="833" spans="5:5" x14ac:dyDescent="0.3">
      <c r="E833" s="37"/>
    </row>
    <row r="834" spans="5:5" x14ac:dyDescent="0.3">
      <c r="E834" s="37"/>
    </row>
    <row r="835" spans="5:5" x14ac:dyDescent="0.3">
      <c r="E835" s="37"/>
    </row>
    <row r="836" spans="5:5" x14ac:dyDescent="0.3">
      <c r="E836" s="37"/>
    </row>
    <row r="837" spans="5:5" x14ac:dyDescent="0.3">
      <c r="E837" s="37"/>
    </row>
    <row r="838" spans="5:5" x14ac:dyDescent="0.3">
      <c r="E838" s="37"/>
    </row>
    <row r="839" spans="5:5" x14ac:dyDescent="0.3">
      <c r="E839" s="37"/>
    </row>
    <row r="840" spans="5:5" x14ac:dyDescent="0.3">
      <c r="E840" s="37"/>
    </row>
    <row r="841" spans="5:5" x14ac:dyDescent="0.3">
      <c r="E841" s="37"/>
    </row>
    <row r="842" spans="5:5" x14ac:dyDescent="0.3">
      <c r="E842" s="37"/>
    </row>
    <row r="843" spans="5:5" x14ac:dyDescent="0.3">
      <c r="E843" s="37"/>
    </row>
    <row r="844" spans="5:5" x14ac:dyDescent="0.3">
      <c r="E844" s="37"/>
    </row>
    <row r="845" spans="5:5" x14ac:dyDescent="0.3">
      <c r="E845" s="37"/>
    </row>
    <row r="846" spans="5:5" x14ac:dyDescent="0.3">
      <c r="E846" s="37"/>
    </row>
    <row r="847" spans="5:5" x14ac:dyDescent="0.3">
      <c r="E847" s="37"/>
    </row>
    <row r="848" spans="5:5" x14ac:dyDescent="0.3">
      <c r="E848" s="37"/>
    </row>
    <row r="849" spans="5:5" x14ac:dyDescent="0.3">
      <c r="E849" s="37"/>
    </row>
    <row r="850" spans="5:5" x14ac:dyDescent="0.3">
      <c r="E850" s="37"/>
    </row>
    <row r="851" spans="5:5" x14ac:dyDescent="0.3">
      <c r="E851" s="37"/>
    </row>
    <row r="852" spans="5:5" x14ac:dyDescent="0.3">
      <c r="E852" s="37"/>
    </row>
    <row r="853" spans="5:5" x14ac:dyDescent="0.3">
      <c r="E853" s="37"/>
    </row>
    <row r="854" spans="5:5" x14ac:dyDescent="0.3">
      <c r="E854" s="37"/>
    </row>
    <row r="855" spans="5:5" x14ac:dyDescent="0.3">
      <c r="E855" s="37"/>
    </row>
    <row r="856" spans="5:5" x14ac:dyDescent="0.3">
      <c r="E856" s="37"/>
    </row>
    <row r="857" spans="5:5" x14ac:dyDescent="0.3">
      <c r="E857" s="37"/>
    </row>
    <row r="858" spans="5:5" x14ac:dyDescent="0.3">
      <c r="E858" s="37"/>
    </row>
    <row r="859" spans="5:5" x14ac:dyDescent="0.3">
      <c r="E859" s="37"/>
    </row>
    <row r="860" spans="5:5" x14ac:dyDescent="0.3">
      <c r="E860" s="37"/>
    </row>
    <row r="861" spans="5:5" x14ac:dyDescent="0.3">
      <c r="E861" s="37"/>
    </row>
    <row r="862" spans="5:5" x14ac:dyDescent="0.3">
      <c r="E862" s="37"/>
    </row>
    <row r="863" spans="5:5" x14ac:dyDescent="0.3">
      <c r="E863" s="37"/>
    </row>
    <row r="864" spans="5:5" x14ac:dyDescent="0.3">
      <c r="E864" s="37"/>
    </row>
    <row r="865" spans="5:5" x14ac:dyDescent="0.3">
      <c r="E865" s="37"/>
    </row>
    <row r="866" spans="5:5" x14ac:dyDescent="0.3">
      <c r="E866" s="37"/>
    </row>
    <row r="867" spans="5:5" x14ac:dyDescent="0.3">
      <c r="E867" s="37"/>
    </row>
    <row r="868" spans="5:5" x14ac:dyDescent="0.3">
      <c r="E868" s="37"/>
    </row>
    <row r="869" spans="5:5" x14ac:dyDescent="0.3">
      <c r="E869" s="37"/>
    </row>
    <row r="870" spans="5:5" x14ac:dyDescent="0.3">
      <c r="E870" s="37"/>
    </row>
    <row r="871" spans="5:5" x14ac:dyDescent="0.3">
      <c r="E871" s="37"/>
    </row>
    <row r="872" spans="5:5" x14ac:dyDescent="0.3">
      <c r="E872" s="37"/>
    </row>
    <row r="873" spans="5:5" x14ac:dyDescent="0.3">
      <c r="E873" s="37"/>
    </row>
    <row r="874" spans="5:5" x14ac:dyDescent="0.3">
      <c r="E874" s="37"/>
    </row>
    <row r="875" spans="5:5" x14ac:dyDescent="0.3">
      <c r="E875" s="37"/>
    </row>
    <row r="876" spans="5:5" x14ac:dyDescent="0.3">
      <c r="E876" s="37"/>
    </row>
    <row r="877" spans="5:5" x14ac:dyDescent="0.3">
      <c r="E877" s="37"/>
    </row>
    <row r="878" spans="5:5" x14ac:dyDescent="0.3">
      <c r="E878" s="37"/>
    </row>
    <row r="879" spans="5:5" x14ac:dyDescent="0.3">
      <c r="E879" s="37"/>
    </row>
    <row r="880" spans="5:5" x14ac:dyDescent="0.3">
      <c r="E880" s="37"/>
    </row>
    <row r="881" spans="5:5" x14ac:dyDescent="0.3">
      <c r="E881" s="37"/>
    </row>
    <row r="882" spans="5:5" x14ac:dyDescent="0.3">
      <c r="E882" s="37"/>
    </row>
    <row r="883" spans="5:5" x14ac:dyDescent="0.3">
      <c r="E883" s="37"/>
    </row>
    <row r="884" spans="5:5" x14ac:dyDescent="0.3">
      <c r="E884" s="37"/>
    </row>
    <row r="885" spans="5:5" x14ac:dyDescent="0.3">
      <c r="E885" s="37"/>
    </row>
    <row r="886" spans="5:5" x14ac:dyDescent="0.3">
      <c r="E886" s="37"/>
    </row>
    <row r="887" spans="5:5" x14ac:dyDescent="0.3">
      <c r="E887" s="37"/>
    </row>
    <row r="888" spans="5:5" x14ac:dyDescent="0.3">
      <c r="E888" s="37"/>
    </row>
    <row r="889" spans="5:5" x14ac:dyDescent="0.3">
      <c r="E889" s="37"/>
    </row>
    <row r="890" spans="5:5" x14ac:dyDescent="0.3">
      <c r="E890" s="37"/>
    </row>
    <row r="891" spans="5:5" x14ac:dyDescent="0.3">
      <c r="E891" s="37"/>
    </row>
    <row r="892" spans="5:5" x14ac:dyDescent="0.3">
      <c r="E892" s="37"/>
    </row>
    <row r="893" spans="5:5" x14ac:dyDescent="0.3">
      <c r="E893" s="37"/>
    </row>
    <row r="894" spans="5:5" x14ac:dyDescent="0.3">
      <c r="E894" s="37"/>
    </row>
    <row r="895" spans="5:5" x14ac:dyDescent="0.3">
      <c r="E895" s="37"/>
    </row>
    <row r="896" spans="5:5" x14ac:dyDescent="0.3">
      <c r="E896" s="37"/>
    </row>
    <row r="897" spans="5:5" x14ac:dyDescent="0.3">
      <c r="E897" s="37"/>
    </row>
    <row r="898" spans="5:5" x14ac:dyDescent="0.3">
      <c r="E898" s="37"/>
    </row>
    <row r="899" spans="5:5" x14ac:dyDescent="0.3">
      <c r="E899" s="37"/>
    </row>
    <row r="900" spans="5:5" x14ac:dyDescent="0.3">
      <c r="E900" s="37"/>
    </row>
    <row r="901" spans="5:5" x14ac:dyDescent="0.3">
      <c r="E901" s="37"/>
    </row>
    <row r="902" spans="5:5" x14ac:dyDescent="0.3">
      <c r="E902" s="37"/>
    </row>
    <row r="903" spans="5:5" x14ac:dyDescent="0.3">
      <c r="E903" s="37"/>
    </row>
    <row r="904" spans="5:5" x14ac:dyDescent="0.3">
      <c r="E904" s="37"/>
    </row>
    <row r="905" spans="5:5" x14ac:dyDescent="0.3">
      <c r="E905" s="37"/>
    </row>
    <row r="906" spans="5:5" x14ac:dyDescent="0.3">
      <c r="E906" s="37"/>
    </row>
    <row r="907" spans="5:5" x14ac:dyDescent="0.3">
      <c r="E907" s="37"/>
    </row>
    <row r="908" spans="5:5" x14ac:dyDescent="0.3">
      <c r="E908" s="37"/>
    </row>
    <row r="909" spans="5:5" x14ac:dyDescent="0.3">
      <c r="E909" s="37"/>
    </row>
    <row r="910" spans="5:5" x14ac:dyDescent="0.3">
      <c r="E910" s="37"/>
    </row>
    <row r="911" spans="5:5" x14ac:dyDescent="0.3">
      <c r="E911" s="37"/>
    </row>
    <row r="912" spans="5:5" x14ac:dyDescent="0.3">
      <c r="E912" s="37"/>
    </row>
    <row r="913" spans="5:5" x14ac:dyDescent="0.3">
      <c r="E913" s="37"/>
    </row>
    <row r="914" spans="5:5" x14ac:dyDescent="0.3">
      <c r="E914" s="37"/>
    </row>
    <row r="915" spans="5:5" x14ac:dyDescent="0.3">
      <c r="E915" s="37"/>
    </row>
    <row r="916" spans="5:5" x14ac:dyDescent="0.3">
      <c r="E916" s="37"/>
    </row>
    <row r="917" spans="5:5" x14ac:dyDescent="0.3">
      <c r="E917" s="37"/>
    </row>
    <row r="918" spans="5:5" x14ac:dyDescent="0.3">
      <c r="E918" s="37"/>
    </row>
    <row r="919" spans="5:5" x14ac:dyDescent="0.3">
      <c r="E919" s="37"/>
    </row>
    <row r="920" spans="5:5" x14ac:dyDescent="0.3">
      <c r="E920" s="37"/>
    </row>
    <row r="921" spans="5:5" x14ac:dyDescent="0.3">
      <c r="E921" s="37"/>
    </row>
    <row r="922" spans="5:5" x14ac:dyDescent="0.3">
      <c r="E922" s="37"/>
    </row>
    <row r="923" spans="5:5" x14ac:dyDescent="0.3">
      <c r="E923" s="37"/>
    </row>
    <row r="924" spans="5:5" x14ac:dyDescent="0.3">
      <c r="E924" s="37"/>
    </row>
    <row r="925" spans="5:5" x14ac:dyDescent="0.3">
      <c r="E925" s="37"/>
    </row>
    <row r="926" spans="5:5" x14ac:dyDescent="0.3">
      <c r="E926" s="37"/>
    </row>
    <row r="927" spans="5:5" x14ac:dyDescent="0.3">
      <c r="E927" s="37"/>
    </row>
    <row r="928" spans="5:5" x14ac:dyDescent="0.3">
      <c r="E928" s="37"/>
    </row>
    <row r="929" spans="5:5" x14ac:dyDescent="0.3">
      <c r="E929" s="37"/>
    </row>
    <row r="930" spans="5:5" x14ac:dyDescent="0.3">
      <c r="E930" s="37"/>
    </row>
    <row r="931" spans="5:5" x14ac:dyDescent="0.3">
      <c r="E931" s="37"/>
    </row>
    <row r="932" spans="5:5" x14ac:dyDescent="0.3">
      <c r="E932" s="37"/>
    </row>
    <row r="933" spans="5:5" x14ac:dyDescent="0.3">
      <c r="E933" s="37"/>
    </row>
    <row r="934" spans="5:5" x14ac:dyDescent="0.3">
      <c r="E934" s="37"/>
    </row>
    <row r="935" spans="5:5" x14ac:dyDescent="0.3">
      <c r="E935" s="37"/>
    </row>
    <row r="936" spans="5:5" x14ac:dyDescent="0.3">
      <c r="E936" s="37"/>
    </row>
    <row r="937" spans="5:5" x14ac:dyDescent="0.3">
      <c r="E937" s="37"/>
    </row>
    <row r="938" spans="5:5" x14ac:dyDescent="0.3">
      <c r="E938" s="37"/>
    </row>
    <row r="939" spans="5:5" x14ac:dyDescent="0.3">
      <c r="E939" s="37"/>
    </row>
    <row r="940" spans="5:5" x14ac:dyDescent="0.3">
      <c r="E940" s="37"/>
    </row>
    <row r="941" spans="5:5" x14ac:dyDescent="0.3">
      <c r="E941" s="37"/>
    </row>
    <row r="942" spans="5:5" x14ac:dyDescent="0.3">
      <c r="E942" s="37"/>
    </row>
    <row r="943" spans="5:5" x14ac:dyDescent="0.3">
      <c r="E943" s="37"/>
    </row>
    <row r="944" spans="5:5" x14ac:dyDescent="0.3">
      <c r="E944" s="37"/>
    </row>
    <row r="945" spans="5:5" x14ac:dyDescent="0.3">
      <c r="E945" s="37"/>
    </row>
    <row r="946" spans="5:5" x14ac:dyDescent="0.3">
      <c r="E946" s="37"/>
    </row>
    <row r="947" spans="5:5" x14ac:dyDescent="0.3">
      <c r="E947" s="37"/>
    </row>
    <row r="948" spans="5:5" x14ac:dyDescent="0.3">
      <c r="E948" s="37"/>
    </row>
    <row r="949" spans="5:5" x14ac:dyDescent="0.3">
      <c r="E949" s="37"/>
    </row>
    <row r="950" spans="5:5" x14ac:dyDescent="0.3">
      <c r="E950" s="37"/>
    </row>
    <row r="951" spans="5:5" x14ac:dyDescent="0.3">
      <c r="E951" s="37"/>
    </row>
    <row r="952" spans="5:5" x14ac:dyDescent="0.3">
      <c r="E952" s="37"/>
    </row>
    <row r="953" spans="5:5" x14ac:dyDescent="0.3">
      <c r="E953" s="37"/>
    </row>
    <row r="954" spans="5:5" x14ac:dyDescent="0.3">
      <c r="E954" s="37"/>
    </row>
    <row r="955" spans="5:5" x14ac:dyDescent="0.3">
      <c r="E955" s="37"/>
    </row>
    <row r="956" spans="5:5" x14ac:dyDescent="0.3">
      <c r="E956" s="37"/>
    </row>
    <row r="957" spans="5:5" x14ac:dyDescent="0.3">
      <c r="E957" s="37"/>
    </row>
    <row r="958" spans="5:5" x14ac:dyDescent="0.3">
      <c r="E958" s="37"/>
    </row>
    <row r="959" spans="5:5" x14ac:dyDescent="0.3">
      <c r="E959" s="37"/>
    </row>
    <row r="960" spans="5:5" x14ac:dyDescent="0.3">
      <c r="E960" s="37"/>
    </row>
    <row r="961" spans="5:5" x14ac:dyDescent="0.3">
      <c r="E961" s="37"/>
    </row>
    <row r="962" spans="5:5" x14ac:dyDescent="0.3">
      <c r="E962" s="37"/>
    </row>
    <row r="963" spans="5:5" x14ac:dyDescent="0.3">
      <c r="E963" s="37"/>
    </row>
    <row r="964" spans="5:5" x14ac:dyDescent="0.3">
      <c r="E964" s="37"/>
    </row>
    <row r="965" spans="5:5" x14ac:dyDescent="0.3">
      <c r="E965" s="37"/>
    </row>
    <row r="966" spans="5:5" x14ac:dyDescent="0.3">
      <c r="E966" s="37"/>
    </row>
    <row r="967" spans="5:5" x14ac:dyDescent="0.3">
      <c r="E967" s="37"/>
    </row>
    <row r="968" spans="5:5" x14ac:dyDescent="0.3">
      <c r="E968" s="37"/>
    </row>
    <row r="969" spans="5:5" x14ac:dyDescent="0.3">
      <c r="E969" s="37"/>
    </row>
    <row r="970" spans="5:5" x14ac:dyDescent="0.3">
      <c r="E970" s="37"/>
    </row>
    <row r="971" spans="5:5" x14ac:dyDescent="0.3">
      <c r="E971" s="37"/>
    </row>
    <row r="972" spans="5:5" x14ac:dyDescent="0.3">
      <c r="E972" s="37"/>
    </row>
    <row r="973" spans="5:5" x14ac:dyDescent="0.3">
      <c r="E973" s="37"/>
    </row>
    <row r="974" spans="5:5" x14ac:dyDescent="0.3">
      <c r="E974" s="37"/>
    </row>
    <row r="975" spans="5:5" x14ac:dyDescent="0.3">
      <c r="E975" s="37"/>
    </row>
    <row r="976" spans="5:5" x14ac:dyDescent="0.3">
      <c r="E976" s="37"/>
    </row>
    <row r="977" spans="5:5" x14ac:dyDescent="0.3">
      <c r="E977" s="37"/>
    </row>
    <row r="978" spans="5:5" x14ac:dyDescent="0.3">
      <c r="E978" s="37"/>
    </row>
    <row r="979" spans="5:5" x14ac:dyDescent="0.3">
      <c r="E979" s="37"/>
    </row>
    <row r="980" spans="5:5" x14ac:dyDescent="0.3">
      <c r="E980" s="37"/>
    </row>
    <row r="981" spans="5:5" x14ac:dyDescent="0.3">
      <c r="E981" s="37"/>
    </row>
    <row r="982" spans="5:5" x14ac:dyDescent="0.3">
      <c r="E982" s="37"/>
    </row>
    <row r="983" spans="5:5" x14ac:dyDescent="0.3">
      <c r="E983" s="37"/>
    </row>
    <row r="984" spans="5:5" x14ac:dyDescent="0.3">
      <c r="E984" s="37"/>
    </row>
    <row r="985" spans="5:5" x14ac:dyDescent="0.3">
      <c r="E985" s="37"/>
    </row>
    <row r="986" spans="5:5" x14ac:dyDescent="0.3">
      <c r="E986" s="37"/>
    </row>
    <row r="987" spans="5:5" x14ac:dyDescent="0.3">
      <c r="E987" s="37"/>
    </row>
    <row r="988" spans="5:5" x14ac:dyDescent="0.3">
      <c r="E988" s="37"/>
    </row>
    <row r="989" spans="5:5" x14ac:dyDescent="0.3">
      <c r="E989" s="37"/>
    </row>
    <row r="990" spans="5:5" x14ac:dyDescent="0.3">
      <c r="E990" s="37"/>
    </row>
    <row r="991" spans="5:5" x14ac:dyDescent="0.3">
      <c r="E991" s="37"/>
    </row>
    <row r="992" spans="5:5" x14ac:dyDescent="0.3">
      <c r="E992" s="37"/>
    </row>
    <row r="993" spans="5:5" x14ac:dyDescent="0.3">
      <c r="E993" s="37"/>
    </row>
    <row r="994" spans="5:5" x14ac:dyDescent="0.3">
      <c r="E994" s="37"/>
    </row>
    <row r="995" spans="5:5" x14ac:dyDescent="0.3">
      <c r="E995" s="37"/>
    </row>
    <row r="996" spans="5:5" x14ac:dyDescent="0.3">
      <c r="E996" s="37"/>
    </row>
    <row r="997" spans="5:5" x14ac:dyDescent="0.3">
      <c r="E997" s="37"/>
    </row>
    <row r="998" spans="5:5" x14ac:dyDescent="0.3">
      <c r="E998" s="37"/>
    </row>
    <row r="999" spans="5:5" x14ac:dyDescent="0.3">
      <c r="E999" s="37"/>
    </row>
    <row r="1000" spans="5:5" x14ac:dyDescent="0.3">
      <c r="E1000" s="37"/>
    </row>
    <row r="1001" spans="5:5" x14ac:dyDescent="0.3">
      <c r="E1001" s="37"/>
    </row>
    <row r="1002" spans="5:5" x14ac:dyDescent="0.3">
      <c r="E1002" s="37"/>
    </row>
    <row r="1003" spans="5:5" x14ac:dyDescent="0.3">
      <c r="E1003" s="37"/>
    </row>
    <row r="1004" spans="5:5" x14ac:dyDescent="0.3">
      <c r="E1004" s="37"/>
    </row>
    <row r="1005" spans="5:5" x14ac:dyDescent="0.3">
      <c r="E1005" s="37"/>
    </row>
    <row r="1006" spans="5:5" x14ac:dyDescent="0.3">
      <c r="E1006" s="37"/>
    </row>
    <row r="1007" spans="5:5" x14ac:dyDescent="0.3">
      <c r="E1007" s="37"/>
    </row>
    <row r="1008" spans="5:5" x14ac:dyDescent="0.3">
      <c r="E1008" s="37"/>
    </row>
    <row r="1009" spans="5:5" x14ac:dyDescent="0.3">
      <c r="E1009" s="37"/>
    </row>
    <row r="1010" spans="5:5" x14ac:dyDescent="0.3">
      <c r="E1010" s="37"/>
    </row>
    <row r="1011" spans="5:5" x14ac:dyDescent="0.3">
      <c r="E1011" s="37"/>
    </row>
    <row r="1012" spans="5:5" x14ac:dyDescent="0.3">
      <c r="E1012" s="37"/>
    </row>
    <row r="1013" spans="5:5" x14ac:dyDescent="0.3">
      <c r="E1013" s="37"/>
    </row>
    <row r="1014" spans="5:5" x14ac:dyDescent="0.3">
      <c r="E1014" s="37"/>
    </row>
    <row r="1015" spans="5:5" x14ac:dyDescent="0.3">
      <c r="E1015" s="37"/>
    </row>
    <row r="1016" spans="5:5" x14ac:dyDescent="0.3">
      <c r="E1016" s="37"/>
    </row>
    <row r="1017" spans="5:5" x14ac:dyDescent="0.3">
      <c r="E1017" s="37"/>
    </row>
    <row r="1018" spans="5:5" x14ac:dyDescent="0.3">
      <c r="E1018" s="37"/>
    </row>
    <row r="1019" spans="5:5" x14ac:dyDescent="0.3">
      <c r="E1019" s="37"/>
    </row>
    <row r="1020" spans="5:5" x14ac:dyDescent="0.3">
      <c r="E1020" s="37"/>
    </row>
    <row r="1021" spans="5:5" x14ac:dyDescent="0.3">
      <c r="E1021" s="37"/>
    </row>
    <row r="1022" spans="5:5" x14ac:dyDescent="0.3">
      <c r="E1022" s="37"/>
    </row>
    <row r="1023" spans="5:5" x14ac:dyDescent="0.3">
      <c r="E1023" s="37"/>
    </row>
    <row r="1024" spans="5:5" x14ac:dyDescent="0.3">
      <c r="E1024" s="37"/>
    </row>
    <row r="1025" spans="5:5" x14ac:dyDescent="0.3">
      <c r="E1025" s="37"/>
    </row>
    <row r="1026" spans="5:5" x14ac:dyDescent="0.3">
      <c r="E1026" s="37"/>
    </row>
    <row r="1027" spans="5:5" x14ac:dyDescent="0.3">
      <c r="E1027" s="37"/>
    </row>
    <row r="1028" spans="5:5" x14ac:dyDescent="0.3">
      <c r="E1028" s="37"/>
    </row>
    <row r="1029" spans="5:5" x14ac:dyDescent="0.3">
      <c r="E1029" s="37"/>
    </row>
    <row r="1030" spans="5:5" x14ac:dyDescent="0.3">
      <c r="E1030" s="37"/>
    </row>
    <row r="1031" spans="5:5" x14ac:dyDescent="0.3">
      <c r="E1031" s="37"/>
    </row>
    <row r="1032" spans="5:5" x14ac:dyDescent="0.3">
      <c r="E1032" s="37"/>
    </row>
    <row r="1033" spans="5:5" x14ac:dyDescent="0.3">
      <c r="E1033" s="37"/>
    </row>
    <row r="1034" spans="5:5" x14ac:dyDescent="0.3">
      <c r="E1034" s="37"/>
    </row>
    <row r="1035" spans="5:5" x14ac:dyDescent="0.3">
      <c r="E1035" s="37"/>
    </row>
    <row r="1036" spans="5:5" x14ac:dyDescent="0.3">
      <c r="E1036" s="37"/>
    </row>
    <row r="1037" spans="5:5" x14ac:dyDescent="0.3">
      <c r="E1037" s="37"/>
    </row>
    <row r="1038" spans="5:5" x14ac:dyDescent="0.3">
      <c r="E1038" s="37"/>
    </row>
    <row r="1039" spans="5:5" x14ac:dyDescent="0.3">
      <c r="E1039" s="37"/>
    </row>
    <row r="1040" spans="5:5" x14ac:dyDescent="0.3">
      <c r="E1040" s="37"/>
    </row>
    <row r="1041" spans="5:5" x14ac:dyDescent="0.3">
      <c r="E1041" s="37"/>
    </row>
    <row r="1042" spans="5:5" x14ac:dyDescent="0.3">
      <c r="E1042" s="37"/>
    </row>
    <row r="1043" spans="5:5" x14ac:dyDescent="0.3">
      <c r="E1043" s="37"/>
    </row>
    <row r="1044" spans="5:5" x14ac:dyDescent="0.3">
      <c r="E1044" s="37"/>
    </row>
    <row r="1045" spans="5:5" x14ac:dyDescent="0.3">
      <c r="E1045" s="37"/>
    </row>
    <row r="1046" spans="5:5" x14ac:dyDescent="0.3">
      <c r="E1046" s="37"/>
    </row>
    <row r="1047" spans="5:5" x14ac:dyDescent="0.3">
      <c r="E1047" s="37"/>
    </row>
    <row r="1048" spans="5:5" x14ac:dyDescent="0.3">
      <c r="E1048" s="37"/>
    </row>
    <row r="1049" spans="5:5" x14ac:dyDescent="0.3">
      <c r="E1049" s="37"/>
    </row>
    <row r="1050" spans="5:5" x14ac:dyDescent="0.3">
      <c r="E1050" s="37"/>
    </row>
    <row r="1051" spans="5:5" x14ac:dyDescent="0.3">
      <c r="E1051" s="37"/>
    </row>
    <row r="1052" spans="5:5" x14ac:dyDescent="0.3">
      <c r="E1052" s="37"/>
    </row>
    <row r="1053" spans="5:5" x14ac:dyDescent="0.3">
      <c r="E1053" s="37"/>
    </row>
    <row r="1054" spans="5:5" x14ac:dyDescent="0.3">
      <c r="E1054" s="37"/>
    </row>
    <row r="1055" spans="5:5" x14ac:dyDescent="0.3">
      <c r="E1055" s="37"/>
    </row>
    <row r="1056" spans="5:5" x14ac:dyDescent="0.3">
      <c r="E1056" s="37"/>
    </row>
    <row r="1057" spans="5:5" x14ac:dyDescent="0.3">
      <c r="E1057" s="37"/>
    </row>
    <row r="1058" spans="5:5" x14ac:dyDescent="0.3">
      <c r="E1058" s="37"/>
    </row>
    <row r="1059" spans="5:5" x14ac:dyDescent="0.3">
      <c r="E1059" s="37"/>
    </row>
    <row r="1060" spans="5:5" x14ac:dyDescent="0.3">
      <c r="E1060" s="37"/>
    </row>
    <row r="1061" spans="5:5" x14ac:dyDescent="0.3">
      <c r="E1061" s="37"/>
    </row>
    <row r="1062" spans="5:5" x14ac:dyDescent="0.3">
      <c r="E1062" s="37"/>
    </row>
    <row r="1063" spans="5:5" x14ac:dyDescent="0.3">
      <c r="E1063" s="37"/>
    </row>
    <row r="1064" spans="5:5" x14ac:dyDescent="0.3">
      <c r="E1064" s="37"/>
    </row>
    <row r="1065" spans="5:5" x14ac:dyDescent="0.3">
      <c r="E1065" s="37"/>
    </row>
    <row r="1066" spans="5:5" x14ac:dyDescent="0.3">
      <c r="E1066" s="37"/>
    </row>
    <row r="1067" spans="5:5" x14ac:dyDescent="0.3">
      <c r="E1067" s="37"/>
    </row>
    <row r="1068" spans="5:5" x14ac:dyDescent="0.3">
      <c r="E1068" s="37"/>
    </row>
    <row r="1069" spans="5:5" x14ac:dyDescent="0.3">
      <c r="E1069" s="37"/>
    </row>
    <row r="1070" spans="5:5" x14ac:dyDescent="0.3">
      <c r="E1070" s="37"/>
    </row>
    <row r="1071" spans="5:5" x14ac:dyDescent="0.3">
      <c r="E1071" s="37"/>
    </row>
    <row r="1072" spans="5:5" x14ac:dyDescent="0.3">
      <c r="E1072" s="37"/>
    </row>
    <row r="1073" spans="5:5" x14ac:dyDescent="0.3">
      <c r="E1073" s="37"/>
    </row>
    <row r="1074" spans="5:5" x14ac:dyDescent="0.3">
      <c r="E1074" s="37"/>
    </row>
    <row r="1075" spans="5:5" x14ac:dyDescent="0.3">
      <c r="E1075" s="37"/>
    </row>
    <row r="1076" spans="5:5" x14ac:dyDescent="0.3">
      <c r="E1076" s="37"/>
    </row>
    <row r="1077" spans="5:5" x14ac:dyDescent="0.3">
      <c r="E1077" s="37"/>
    </row>
    <row r="1078" spans="5:5" x14ac:dyDescent="0.3">
      <c r="E1078" s="37"/>
    </row>
    <row r="1079" spans="5:5" x14ac:dyDescent="0.3">
      <c r="E1079" s="37"/>
    </row>
    <row r="1080" spans="5:5" x14ac:dyDescent="0.3">
      <c r="E1080" s="37"/>
    </row>
    <row r="1081" spans="5:5" x14ac:dyDescent="0.3">
      <c r="E1081" s="37"/>
    </row>
    <row r="1082" spans="5:5" x14ac:dyDescent="0.3">
      <c r="E1082" s="37"/>
    </row>
    <row r="1083" spans="5:5" x14ac:dyDescent="0.3">
      <c r="E1083" s="37"/>
    </row>
    <row r="1084" spans="5:5" x14ac:dyDescent="0.3">
      <c r="E1084" s="37"/>
    </row>
    <row r="1085" spans="5:5" x14ac:dyDescent="0.3">
      <c r="E1085" s="37"/>
    </row>
    <row r="1086" spans="5:5" x14ac:dyDescent="0.3">
      <c r="E1086" s="37"/>
    </row>
    <row r="1087" spans="5:5" x14ac:dyDescent="0.3">
      <c r="E1087" s="37"/>
    </row>
    <row r="1088" spans="5:5" x14ac:dyDescent="0.3">
      <c r="E1088" s="37"/>
    </row>
    <row r="1089" spans="5:5" x14ac:dyDescent="0.3">
      <c r="E1089" s="37"/>
    </row>
    <row r="1090" spans="5:5" x14ac:dyDescent="0.3">
      <c r="E1090" s="37"/>
    </row>
    <row r="1091" spans="5:5" x14ac:dyDescent="0.3">
      <c r="E1091" s="37"/>
    </row>
    <row r="1092" spans="5:5" x14ac:dyDescent="0.3">
      <c r="E1092" s="37"/>
    </row>
    <row r="1093" spans="5:5" x14ac:dyDescent="0.3">
      <c r="E1093" s="37"/>
    </row>
    <row r="1094" spans="5:5" x14ac:dyDescent="0.3">
      <c r="E1094" s="37"/>
    </row>
    <row r="1095" spans="5:5" x14ac:dyDescent="0.3">
      <c r="E1095" s="37"/>
    </row>
    <row r="1096" spans="5:5" x14ac:dyDescent="0.3">
      <c r="E1096" s="37"/>
    </row>
    <row r="1097" spans="5:5" x14ac:dyDescent="0.3">
      <c r="E1097" s="37"/>
    </row>
    <row r="1098" spans="5:5" x14ac:dyDescent="0.3">
      <c r="E1098" s="37"/>
    </row>
    <row r="1099" spans="5:5" x14ac:dyDescent="0.3">
      <c r="E1099" s="37"/>
    </row>
    <row r="1100" spans="5:5" x14ac:dyDescent="0.3">
      <c r="E1100" s="37"/>
    </row>
    <row r="1101" spans="5:5" x14ac:dyDescent="0.3">
      <c r="E1101" s="37"/>
    </row>
    <row r="1102" spans="5:5" x14ac:dyDescent="0.3">
      <c r="E1102" s="37"/>
    </row>
    <row r="1103" spans="5:5" x14ac:dyDescent="0.3">
      <c r="E1103" s="37"/>
    </row>
    <row r="1104" spans="5:5" x14ac:dyDescent="0.3">
      <c r="E1104" s="37"/>
    </row>
    <row r="1105" spans="5:5" x14ac:dyDescent="0.3">
      <c r="E1105" s="37"/>
    </row>
    <row r="1106" spans="5:5" x14ac:dyDescent="0.3">
      <c r="E1106" s="37"/>
    </row>
    <row r="1107" spans="5:5" x14ac:dyDescent="0.3">
      <c r="E1107" s="37"/>
    </row>
    <row r="1108" spans="5:5" x14ac:dyDescent="0.3">
      <c r="E1108" s="37"/>
    </row>
    <row r="1109" spans="5:5" x14ac:dyDescent="0.3">
      <c r="E1109" s="37"/>
    </row>
    <row r="1110" spans="5:5" x14ac:dyDescent="0.3">
      <c r="E1110" s="37"/>
    </row>
    <row r="1111" spans="5:5" x14ac:dyDescent="0.3">
      <c r="E1111" s="37"/>
    </row>
    <row r="1112" spans="5:5" x14ac:dyDescent="0.3">
      <c r="E1112" s="37"/>
    </row>
    <row r="1113" spans="5:5" x14ac:dyDescent="0.3">
      <c r="E1113" s="37"/>
    </row>
    <row r="1114" spans="5:5" x14ac:dyDescent="0.3">
      <c r="E1114" s="37"/>
    </row>
    <row r="1115" spans="5:5" x14ac:dyDescent="0.3">
      <c r="E1115" s="37"/>
    </row>
    <row r="1116" spans="5:5" x14ac:dyDescent="0.3">
      <c r="E1116" s="37"/>
    </row>
    <row r="1117" spans="5:5" x14ac:dyDescent="0.3">
      <c r="E1117" s="37"/>
    </row>
    <row r="1118" spans="5:5" x14ac:dyDescent="0.3">
      <c r="E1118" s="37"/>
    </row>
    <row r="1119" spans="5:5" x14ac:dyDescent="0.3">
      <c r="E1119" s="37"/>
    </row>
    <row r="1120" spans="5:5" x14ac:dyDescent="0.3">
      <c r="E1120" s="37"/>
    </row>
    <row r="1121" spans="5:5" x14ac:dyDescent="0.3">
      <c r="E1121" s="37"/>
    </row>
    <row r="1122" spans="5:5" x14ac:dyDescent="0.3">
      <c r="E1122" s="37"/>
    </row>
    <row r="1123" spans="5:5" x14ac:dyDescent="0.3">
      <c r="E1123" s="37"/>
    </row>
    <row r="1124" spans="5:5" x14ac:dyDescent="0.3">
      <c r="E1124" s="37"/>
    </row>
    <row r="1125" spans="5:5" x14ac:dyDescent="0.3">
      <c r="E1125" s="37"/>
    </row>
    <row r="1126" spans="5:5" x14ac:dyDescent="0.3">
      <c r="E1126" s="37"/>
    </row>
    <row r="1127" spans="5:5" x14ac:dyDescent="0.3">
      <c r="E1127" s="37"/>
    </row>
    <row r="1128" spans="5:5" x14ac:dyDescent="0.3">
      <c r="E1128" s="37"/>
    </row>
    <row r="1129" spans="5:5" x14ac:dyDescent="0.3">
      <c r="E1129" s="37"/>
    </row>
    <row r="1130" spans="5:5" x14ac:dyDescent="0.3">
      <c r="E1130" s="37"/>
    </row>
    <row r="1131" spans="5:5" x14ac:dyDescent="0.3">
      <c r="E1131" s="37"/>
    </row>
    <row r="1132" spans="5:5" x14ac:dyDescent="0.3">
      <c r="E1132" s="37"/>
    </row>
    <row r="1133" spans="5:5" x14ac:dyDescent="0.3">
      <c r="E1133" s="37"/>
    </row>
    <row r="1134" spans="5:5" x14ac:dyDescent="0.3">
      <c r="E1134" s="37"/>
    </row>
    <row r="1135" spans="5:5" x14ac:dyDescent="0.3">
      <c r="E1135" s="37"/>
    </row>
    <row r="1136" spans="5:5" x14ac:dyDescent="0.3">
      <c r="E1136" s="37"/>
    </row>
    <row r="1137" spans="5:5" x14ac:dyDescent="0.3">
      <c r="E1137" s="37"/>
    </row>
    <row r="1138" spans="5:5" x14ac:dyDescent="0.3">
      <c r="E1138" s="37"/>
    </row>
    <row r="1139" spans="5:5" x14ac:dyDescent="0.3">
      <c r="E1139" s="37"/>
    </row>
    <row r="1140" spans="5:5" x14ac:dyDescent="0.3">
      <c r="E1140" s="37"/>
    </row>
    <row r="1141" spans="5:5" x14ac:dyDescent="0.3">
      <c r="E1141" s="37"/>
    </row>
    <row r="1142" spans="5:5" x14ac:dyDescent="0.3">
      <c r="E1142" s="37"/>
    </row>
    <row r="1143" spans="5:5" x14ac:dyDescent="0.3">
      <c r="E1143" s="37"/>
    </row>
    <row r="1144" spans="5:5" x14ac:dyDescent="0.3">
      <c r="E1144" s="37"/>
    </row>
    <row r="1145" spans="5:5" x14ac:dyDescent="0.3">
      <c r="E1145" s="37"/>
    </row>
    <row r="1146" spans="5:5" x14ac:dyDescent="0.3">
      <c r="E1146" s="37"/>
    </row>
    <row r="1147" spans="5:5" x14ac:dyDescent="0.3">
      <c r="E1147" s="37"/>
    </row>
    <row r="1148" spans="5:5" x14ac:dyDescent="0.3">
      <c r="E1148" s="37"/>
    </row>
    <row r="1149" spans="5:5" x14ac:dyDescent="0.3">
      <c r="E1149" s="37"/>
    </row>
    <row r="1150" spans="5:5" x14ac:dyDescent="0.3">
      <c r="E1150" s="37"/>
    </row>
    <row r="1151" spans="5:5" x14ac:dyDescent="0.3">
      <c r="E1151" s="37"/>
    </row>
    <row r="1152" spans="5:5" x14ac:dyDescent="0.3">
      <c r="E1152" s="37"/>
    </row>
    <row r="1153" spans="5:5" x14ac:dyDescent="0.3">
      <c r="E1153" s="37"/>
    </row>
    <row r="1154" spans="5:5" x14ac:dyDescent="0.3">
      <c r="E1154" s="37"/>
    </row>
    <row r="1155" spans="5:5" x14ac:dyDescent="0.3">
      <c r="E1155" s="37"/>
    </row>
    <row r="1156" spans="5:5" x14ac:dyDescent="0.3">
      <c r="E1156" s="37"/>
    </row>
    <row r="1157" spans="5:5" x14ac:dyDescent="0.3">
      <c r="E1157" s="37"/>
    </row>
    <row r="1158" spans="5:5" x14ac:dyDescent="0.3">
      <c r="E1158" s="37"/>
    </row>
    <row r="1159" spans="5:5" x14ac:dyDescent="0.3">
      <c r="E1159" s="37"/>
    </row>
    <row r="1160" spans="5:5" x14ac:dyDescent="0.3">
      <c r="E1160" s="37"/>
    </row>
    <row r="1161" spans="5:5" x14ac:dyDescent="0.3">
      <c r="E1161" s="37"/>
    </row>
    <row r="1162" spans="5:5" x14ac:dyDescent="0.3">
      <c r="E1162" s="37"/>
    </row>
    <row r="1163" spans="5:5" x14ac:dyDescent="0.3">
      <c r="E1163" s="37"/>
    </row>
    <row r="1164" spans="5:5" x14ac:dyDescent="0.3">
      <c r="E1164" s="37"/>
    </row>
    <row r="1165" spans="5:5" x14ac:dyDescent="0.3">
      <c r="E1165" s="37"/>
    </row>
    <row r="1166" spans="5:5" x14ac:dyDescent="0.3">
      <c r="E1166" s="37"/>
    </row>
    <row r="1167" spans="5:5" x14ac:dyDescent="0.3">
      <c r="E1167" s="37"/>
    </row>
    <row r="1168" spans="5:5" x14ac:dyDescent="0.3">
      <c r="E1168" s="37"/>
    </row>
    <row r="1169" spans="5:5" x14ac:dyDescent="0.3">
      <c r="E1169" s="37"/>
    </row>
    <row r="1170" spans="5:5" x14ac:dyDescent="0.3">
      <c r="E1170" s="37"/>
    </row>
    <row r="1171" spans="5:5" x14ac:dyDescent="0.3">
      <c r="E1171" s="37"/>
    </row>
    <row r="1172" spans="5:5" x14ac:dyDescent="0.3">
      <c r="E1172" s="37"/>
    </row>
    <row r="1173" spans="5:5" x14ac:dyDescent="0.3">
      <c r="E1173" s="37"/>
    </row>
    <row r="1174" spans="5:5" x14ac:dyDescent="0.3">
      <c r="E1174" s="37"/>
    </row>
    <row r="1175" spans="5:5" x14ac:dyDescent="0.3">
      <c r="E1175" s="37"/>
    </row>
    <row r="1176" spans="5:5" x14ac:dyDescent="0.3">
      <c r="E1176" s="37"/>
    </row>
    <row r="1177" spans="5:5" x14ac:dyDescent="0.3">
      <c r="E1177" s="37"/>
    </row>
    <row r="1178" spans="5:5" x14ac:dyDescent="0.3">
      <c r="E1178" s="37"/>
    </row>
    <row r="1179" spans="5:5" x14ac:dyDescent="0.3">
      <c r="E1179" s="37"/>
    </row>
    <row r="1180" spans="5:5" x14ac:dyDescent="0.3">
      <c r="E1180" s="37"/>
    </row>
    <row r="1181" spans="5:5" x14ac:dyDescent="0.3">
      <c r="E1181" s="37"/>
    </row>
    <row r="1182" spans="5:5" x14ac:dyDescent="0.3">
      <c r="E1182" s="37"/>
    </row>
    <row r="1183" spans="5:5" x14ac:dyDescent="0.3">
      <c r="E1183" s="37"/>
    </row>
    <row r="1184" spans="5:5" x14ac:dyDescent="0.3">
      <c r="E1184" s="37"/>
    </row>
    <row r="1185" spans="5:5" x14ac:dyDescent="0.3">
      <c r="E1185" s="37"/>
    </row>
    <row r="1186" spans="5:5" x14ac:dyDescent="0.3">
      <c r="E1186" s="37"/>
    </row>
    <row r="1187" spans="5:5" x14ac:dyDescent="0.3">
      <c r="E1187" s="37"/>
    </row>
    <row r="1188" spans="5:5" x14ac:dyDescent="0.3">
      <c r="E1188" s="37"/>
    </row>
    <row r="1189" spans="5:5" x14ac:dyDescent="0.3">
      <c r="E1189" s="37"/>
    </row>
    <row r="1190" spans="5:5" x14ac:dyDescent="0.3">
      <c r="E1190" s="37"/>
    </row>
    <row r="1191" spans="5:5" x14ac:dyDescent="0.3">
      <c r="E1191" s="37"/>
    </row>
    <row r="1192" spans="5:5" x14ac:dyDescent="0.3">
      <c r="E1192" s="37"/>
    </row>
    <row r="1193" spans="5:5" x14ac:dyDescent="0.3">
      <c r="E1193" s="37"/>
    </row>
    <row r="1194" spans="5:5" x14ac:dyDescent="0.3">
      <c r="E1194" s="37"/>
    </row>
    <row r="1195" spans="5:5" x14ac:dyDescent="0.3">
      <c r="E1195" s="37"/>
    </row>
    <row r="1196" spans="5:5" x14ac:dyDescent="0.3">
      <c r="E1196" s="37"/>
    </row>
    <row r="1197" spans="5:5" x14ac:dyDescent="0.3">
      <c r="E1197" s="37"/>
    </row>
    <row r="1198" spans="5:5" x14ac:dyDescent="0.3">
      <c r="E1198" s="37"/>
    </row>
    <row r="1199" spans="5:5" x14ac:dyDescent="0.3">
      <c r="E1199" s="37"/>
    </row>
    <row r="1200" spans="5:5" x14ac:dyDescent="0.3">
      <c r="E1200" s="37"/>
    </row>
    <row r="1201" spans="5:5" x14ac:dyDescent="0.3">
      <c r="E1201" s="37"/>
    </row>
    <row r="1202" spans="5:5" x14ac:dyDescent="0.3">
      <c r="E1202" s="37"/>
    </row>
    <row r="1203" spans="5:5" x14ac:dyDescent="0.3">
      <c r="E1203" s="37"/>
    </row>
    <row r="1204" spans="5:5" x14ac:dyDescent="0.3">
      <c r="E1204" s="37"/>
    </row>
    <row r="1205" spans="5:5" x14ac:dyDescent="0.3">
      <c r="E1205" s="37"/>
    </row>
    <row r="1206" spans="5:5" x14ac:dyDescent="0.3">
      <c r="E1206" s="37"/>
    </row>
    <row r="1207" spans="5:5" x14ac:dyDescent="0.3">
      <c r="E1207" s="37"/>
    </row>
    <row r="1208" spans="5:5" x14ac:dyDescent="0.3">
      <c r="E1208" s="37"/>
    </row>
    <row r="1209" spans="5:5" x14ac:dyDescent="0.3">
      <c r="E1209" s="37"/>
    </row>
    <row r="1210" spans="5:5" x14ac:dyDescent="0.3">
      <c r="E1210" s="37"/>
    </row>
    <row r="1211" spans="5:5" x14ac:dyDescent="0.3">
      <c r="E1211" s="37"/>
    </row>
    <row r="1212" spans="5:5" x14ac:dyDescent="0.3">
      <c r="E1212" s="37"/>
    </row>
    <row r="1213" spans="5:5" x14ac:dyDescent="0.3">
      <c r="E1213" s="37"/>
    </row>
    <row r="1214" spans="5:5" x14ac:dyDescent="0.3">
      <c r="E1214" s="37"/>
    </row>
    <row r="1215" spans="5:5" x14ac:dyDescent="0.3">
      <c r="E1215" s="37"/>
    </row>
    <row r="1216" spans="5:5" x14ac:dyDescent="0.3">
      <c r="E1216" s="37"/>
    </row>
    <row r="1217" spans="5:5" x14ac:dyDescent="0.3">
      <c r="E1217" s="37"/>
    </row>
    <row r="1218" spans="5:5" x14ac:dyDescent="0.3">
      <c r="E1218" s="37"/>
    </row>
    <row r="1219" spans="5:5" x14ac:dyDescent="0.3">
      <c r="E1219" s="37"/>
    </row>
    <row r="1220" spans="5:5" x14ac:dyDescent="0.3">
      <c r="E1220" s="37"/>
    </row>
    <row r="1221" spans="5:5" x14ac:dyDescent="0.3">
      <c r="E1221" s="37"/>
    </row>
    <row r="1222" spans="5:5" x14ac:dyDescent="0.3">
      <c r="E1222" s="37"/>
    </row>
    <row r="1223" spans="5:5" x14ac:dyDescent="0.3">
      <c r="E1223" s="37"/>
    </row>
    <row r="1224" spans="5:5" x14ac:dyDescent="0.3">
      <c r="E1224" s="37"/>
    </row>
    <row r="1225" spans="5:5" x14ac:dyDescent="0.3">
      <c r="E1225" s="37"/>
    </row>
    <row r="1226" spans="5:5" x14ac:dyDescent="0.3">
      <c r="E1226" s="37"/>
    </row>
    <row r="1227" spans="5:5" x14ac:dyDescent="0.3">
      <c r="E1227" s="37"/>
    </row>
    <row r="1228" spans="5:5" x14ac:dyDescent="0.3">
      <c r="E1228" s="37"/>
    </row>
    <row r="1229" spans="5:5" x14ac:dyDescent="0.3">
      <c r="E1229" s="37"/>
    </row>
    <row r="1230" spans="5:5" x14ac:dyDescent="0.3">
      <c r="E1230" s="37"/>
    </row>
    <row r="1231" spans="5:5" x14ac:dyDescent="0.3">
      <c r="E1231" s="37"/>
    </row>
    <row r="1232" spans="5:5" x14ac:dyDescent="0.3">
      <c r="E1232" s="37"/>
    </row>
    <row r="1233" spans="5:5" x14ac:dyDescent="0.3">
      <c r="E1233" s="37"/>
    </row>
    <row r="1234" spans="5:5" x14ac:dyDescent="0.3">
      <c r="E1234" s="37"/>
    </row>
    <row r="1235" spans="5:5" x14ac:dyDescent="0.3">
      <c r="E1235" s="37"/>
    </row>
    <row r="1236" spans="5:5" x14ac:dyDescent="0.3">
      <c r="E1236" s="37"/>
    </row>
    <row r="1237" spans="5:5" x14ac:dyDescent="0.3">
      <c r="E1237" s="37"/>
    </row>
    <row r="1238" spans="5:5" x14ac:dyDescent="0.3">
      <c r="E1238" s="37"/>
    </row>
    <row r="1239" spans="5:5" x14ac:dyDescent="0.3">
      <c r="E1239" s="37"/>
    </row>
    <row r="1240" spans="5:5" x14ac:dyDescent="0.3">
      <c r="E1240" s="37"/>
    </row>
    <row r="1241" spans="5:5" x14ac:dyDescent="0.3">
      <c r="E1241" s="37"/>
    </row>
    <row r="1242" spans="5:5" x14ac:dyDescent="0.3">
      <c r="E1242" s="37"/>
    </row>
    <row r="1243" spans="5:5" x14ac:dyDescent="0.3">
      <c r="E1243" s="37"/>
    </row>
    <row r="1244" spans="5:5" x14ac:dyDescent="0.3">
      <c r="E1244" s="37"/>
    </row>
    <row r="1245" spans="5:5" x14ac:dyDescent="0.3">
      <c r="E1245" s="37"/>
    </row>
    <row r="1246" spans="5:5" x14ac:dyDescent="0.3">
      <c r="E1246" s="37"/>
    </row>
    <row r="1247" spans="5:5" x14ac:dyDescent="0.3">
      <c r="E1247" s="37"/>
    </row>
    <row r="1248" spans="5:5" x14ac:dyDescent="0.3">
      <c r="E1248" s="37"/>
    </row>
    <row r="1249" spans="5:5" x14ac:dyDescent="0.3">
      <c r="E1249" s="37"/>
    </row>
    <row r="1250" spans="5:5" x14ac:dyDescent="0.3">
      <c r="E1250" s="37"/>
    </row>
    <row r="1251" spans="5:5" x14ac:dyDescent="0.3">
      <c r="E1251" s="37"/>
    </row>
    <row r="1252" spans="5:5" x14ac:dyDescent="0.3">
      <c r="E1252" s="37"/>
    </row>
    <row r="1253" spans="5:5" x14ac:dyDescent="0.3">
      <c r="E1253" s="37"/>
    </row>
    <row r="1254" spans="5:5" x14ac:dyDescent="0.3">
      <c r="E1254" s="37"/>
    </row>
    <row r="1255" spans="5:5" x14ac:dyDescent="0.3">
      <c r="E1255" s="37"/>
    </row>
    <row r="1256" spans="5:5" x14ac:dyDescent="0.3">
      <c r="E1256" s="37"/>
    </row>
    <row r="1257" spans="5:5" x14ac:dyDescent="0.3">
      <c r="E1257" s="37"/>
    </row>
    <row r="1258" spans="5:5" x14ac:dyDescent="0.3">
      <c r="E1258" s="37"/>
    </row>
    <row r="1259" spans="5:5" x14ac:dyDescent="0.3">
      <c r="E1259" s="37"/>
    </row>
    <row r="1260" spans="5:5" x14ac:dyDescent="0.3">
      <c r="E1260" s="37"/>
    </row>
    <row r="1261" spans="5:5" x14ac:dyDescent="0.3">
      <c r="E1261" s="37"/>
    </row>
    <row r="1262" spans="5:5" x14ac:dyDescent="0.3">
      <c r="E1262" s="37"/>
    </row>
    <row r="1263" spans="5:5" x14ac:dyDescent="0.3">
      <c r="E1263" s="37"/>
    </row>
    <row r="1264" spans="5:5" x14ac:dyDescent="0.3">
      <c r="E1264" s="37"/>
    </row>
    <row r="1265" spans="5:5" x14ac:dyDescent="0.3">
      <c r="E1265" s="37"/>
    </row>
    <row r="1266" spans="5:5" x14ac:dyDescent="0.3">
      <c r="E1266" s="37"/>
    </row>
    <row r="1267" spans="5:5" x14ac:dyDescent="0.3">
      <c r="E1267" s="37"/>
    </row>
    <row r="1268" spans="5:5" x14ac:dyDescent="0.3">
      <c r="E1268" s="37"/>
    </row>
    <row r="1269" spans="5:5" x14ac:dyDescent="0.3">
      <c r="E1269" s="37"/>
    </row>
    <row r="1270" spans="5:5" x14ac:dyDescent="0.3">
      <c r="E1270" s="37"/>
    </row>
    <row r="1271" spans="5:5" x14ac:dyDescent="0.3">
      <c r="E1271" s="37"/>
    </row>
    <row r="1272" spans="5:5" x14ac:dyDescent="0.3">
      <c r="E1272" s="37"/>
    </row>
    <row r="1273" spans="5:5" x14ac:dyDescent="0.3">
      <c r="E1273" s="37"/>
    </row>
    <row r="1274" spans="5:5" x14ac:dyDescent="0.3">
      <c r="E1274" s="37"/>
    </row>
    <row r="1275" spans="5:5" x14ac:dyDescent="0.3">
      <c r="E1275" s="37"/>
    </row>
    <row r="1276" spans="5:5" x14ac:dyDescent="0.3">
      <c r="E1276" s="37"/>
    </row>
    <row r="1277" spans="5:5" x14ac:dyDescent="0.3">
      <c r="E1277" s="37"/>
    </row>
    <row r="1278" spans="5:5" x14ac:dyDescent="0.3">
      <c r="E1278" s="37"/>
    </row>
    <row r="1279" spans="5:5" x14ac:dyDescent="0.3">
      <c r="E1279" s="37"/>
    </row>
    <row r="1280" spans="5:5" x14ac:dyDescent="0.3">
      <c r="E1280" s="37"/>
    </row>
    <row r="1281" spans="5:5" x14ac:dyDescent="0.3">
      <c r="E1281" s="37"/>
    </row>
    <row r="1282" spans="5:5" x14ac:dyDescent="0.3">
      <c r="E1282" s="37"/>
    </row>
    <row r="1283" spans="5:5" x14ac:dyDescent="0.3">
      <c r="E1283" s="37"/>
    </row>
    <row r="1284" spans="5:5" x14ac:dyDescent="0.3">
      <c r="E1284" s="37"/>
    </row>
    <row r="1285" spans="5:5" x14ac:dyDescent="0.3">
      <c r="E1285" s="37"/>
    </row>
    <row r="1286" spans="5:5" x14ac:dyDescent="0.3">
      <c r="E1286" s="37"/>
    </row>
    <row r="1287" spans="5:5" x14ac:dyDescent="0.3">
      <c r="E1287" s="37"/>
    </row>
    <row r="1288" spans="5:5" x14ac:dyDescent="0.3">
      <c r="E1288" s="37"/>
    </row>
    <row r="1289" spans="5:5" x14ac:dyDescent="0.3">
      <c r="E1289" s="37"/>
    </row>
    <row r="1290" spans="5:5" x14ac:dyDescent="0.3">
      <c r="E1290" s="37"/>
    </row>
    <row r="1291" spans="5:5" x14ac:dyDescent="0.3">
      <c r="E1291" s="37"/>
    </row>
    <row r="1292" spans="5:5" x14ac:dyDescent="0.3">
      <c r="E1292" s="37"/>
    </row>
    <row r="1293" spans="5:5" x14ac:dyDescent="0.3">
      <c r="E1293" s="37"/>
    </row>
    <row r="1294" spans="5:5" x14ac:dyDescent="0.3">
      <c r="E1294" s="37"/>
    </row>
    <row r="1295" spans="5:5" x14ac:dyDescent="0.3">
      <c r="E1295" s="37"/>
    </row>
    <row r="1296" spans="5:5" x14ac:dyDescent="0.3">
      <c r="E1296" s="37"/>
    </row>
    <row r="1297" spans="5:5" x14ac:dyDescent="0.3">
      <c r="E1297" s="37"/>
    </row>
    <row r="1298" spans="5:5" x14ac:dyDescent="0.3">
      <c r="E1298" s="37"/>
    </row>
    <row r="1299" spans="5:5" x14ac:dyDescent="0.3">
      <c r="E1299" s="37"/>
    </row>
    <row r="1300" spans="5:5" x14ac:dyDescent="0.3">
      <c r="E1300" s="37"/>
    </row>
    <row r="1301" spans="5:5" x14ac:dyDescent="0.3">
      <c r="E1301" s="37"/>
    </row>
    <row r="1302" spans="5:5" x14ac:dyDescent="0.3">
      <c r="E1302" s="37"/>
    </row>
    <row r="1303" spans="5:5" x14ac:dyDescent="0.3">
      <c r="E1303" s="37"/>
    </row>
    <row r="1304" spans="5:5" x14ac:dyDescent="0.3">
      <c r="E1304" s="37"/>
    </row>
    <row r="1305" spans="5:5" x14ac:dyDescent="0.3">
      <c r="E1305" s="37"/>
    </row>
    <row r="1306" spans="5:5" x14ac:dyDescent="0.3">
      <c r="E1306" s="37"/>
    </row>
    <row r="1307" spans="5:5" x14ac:dyDescent="0.3">
      <c r="E1307" s="37"/>
    </row>
    <row r="1308" spans="5:5" x14ac:dyDescent="0.3">
      <c r="E1308" s="37"/>
    </row>
    <row r="1309" spans="5:5" x14ac:dyDescent="0.3">
      <c r="E1309" s="37"/>
    </row>
    <row r="1310" spans="5:5" x14ac:dyDescent="0.3">
      <c r="E1310" s="37"/>
    </row>
    <row r="1311" spans="5:5" x14ac:dyDescent="0.3">
      <c r="E1311" s="37"/>
    </row>
    <row r="1312" spans="5:5" x14ac:dyDescent="0.3">
      <c r="E1312" s="37"/>
    </row>
    <row r="1313" spans="5:5" x14ac:dyDescent="0.3">
      <c r="E1313" s="37"/>
    </row>
    <row r="1314" spans="5:5" x14ac:dyDescent="0.3">
      <c r="E1314" s="37"/>
    </row>
    <row r="1315" spans="5:5" x14ac:dyDescent="0.3">
      <c r="E1315" s="37"/>
    </row>
    <row r="1316" spans="5:5" x14ac:dyDescent="0.3">
      <c r="E1316" s="37"/>
    </row>
    <row r="1317" spans="5:5" x14ac:dyDescent="0.3">
      <c r="E1317" s="37"/>
    </row>
    <row r="1318" spans="5:5" x14ac:dyDescent="0.3">
      <c r="E1318" s="37"/>
    </row>
    <row r="1319" spans="5:5" x14ac:dyDescent="0.3">
      <c r="E1319" s="37"/>
    </row>
    <row r="1320" spans="5:5" x14ac:dyDescent="0.3">
      <c r="E1320" s="37"/>
    </row>
    <row r="1321" spans="5:5" x14ac:dyDescent="0.3">
      <c r="E1321" s="37"/>
    </row>
    <row r="1322" spans="5:5" x14ac:dyDescent="0.3">
      <c r="E1322" s="37"/>
    </row>
    <row r="1323" spans="5:5" x14ac:dyDescent="0.3">
      <c r="E1323" s="37"/>
    </row>
    <row r="1324" spans="5:5" x14ac:dyDescent="0.3">
      <c r="E1324" s="37"/>
    </row>
    <row r="1325" spans="5:5" x14ac:dyDescent="0.3">
      <c r="E1325" s="37"/>
    </row>
    <row r="1326" spans="5:5" x14ac:dyDescent="0.3">
      <c r="E1326" s="37"/>
    </row>
    <row r="1327" spans="5:5" x14ac:dyDescent="0.3">
      <c r="E1327" s="37"/>
    </row>
    <row r="1328" spans="5:5" x14ac:dyDescent="0.3">
      <c r="E1328" s="37"/>
    </row>
    <row r="1329" spans="5:5" x14ac:dyDescent="0.3">
      <c r="E1329" s="37"/>
    </row>
    <row r="1330" spans="5:5" x14ac:dyDescent="0.3">
      <c r="E1330" s="37"/>
    </row>
    <row r="1331" spans="5:5" x14ac:dyDescent="0.3">
      <c r="E1331" s="37"/>
    </row>
    <row r="1332" spans="5:5" x14ac:dyDescent="0.3">
      <c r="E1332" s="37"/>
    </row>
    <row r="1333" spans="5:5" x14ac:dyDescent="0.3">
      <c r="E1333" s="37"/>
    </row>
    <row r="1334" spans="5:5" x14ac:dyDescent="0.3">
      <c r="E1334" s="37"/>
    </row>
    <row r="1335" spans="5:5" x14ac:dyDescent="0.3">
      <c r="E1335" s="37"/>
    </row>
    <row r="1336" spans="5:5" x14ac:dyDescent="0.3">
      <c r="E1336" s="37"/>
    </row>
    <row r="1337" spans="5:5" x14ac:dyDescent="0.3">
      <c r="E1337" s="37"/>
    </row>
    <row r="1338" spans="5:5" x14ac:dyDescent="0.3">
      <c r="E1338" s="37"/>
    </row>
    <row r="1339" spans="5:5" x14ac:dyDescent="0.3">
      <c r="E1339" s="37"/>
    </row>
    <row r="1340" spans="5:5" x14ac:dyDescent="0.3">
      <c r="E1340" s="37"/>
    </row>
    <row r="1341" spans="5:5" x14ac:dyDescent="0.3">
      <c r="E1341" s="37"/>
    </row>
    <row r="1342" spans="5:5" x14ac:dyDescent="0.3">
      <c r="E1342" s="37"/>
    </row>
    <row r="1343" spans="5:5" x14ac:dyDescent="0.3">
      <c r="E1343" s="37"/>
    </row>
    <row r="1344" spans="5:5" x14ac:dyDescent="0.3">
      <c r="E1344" s="37"/>
    </row>
    <row r="1345" spans="5:5" x14ac:dyDescent="0.3">
      <c r="E1345" s="37"/>
    </row>
    <row r="1346" spans="5:5" x14ac:dyDescent="0.3">
      <c r="E1346" s="37"/>
    </row>
    <row r="1347" spans="5:5" x14ac:dyDescent="0.3">
      <c r="E1347" s="37"/>
    </row>
    <row r="1348" spans="5:5" x14ac:dyDescent="0.3">
      <c r="E1348" s="37"/>
    </row>
    <row r="1349" spans="5:5" x14ac:dyDescent="0.3">
      <c r="E1349" s="37"/>
    </row>
    <row r="1350" spans="5:5" x14ac:dyDescent="0.3">
      <c r="E1350" s="37"/>
    </row>
    <row r="1351" spans="5:5" x14ac:dyDescent="0.3">
      <c r="E1351" s="37"/>
    </row>
    <row r="1352" spans="5:5" x14ac:dyDescent="0.3">
      <c r="E1352" s="37"/>
    </row>
    <row r="1353" spans="5:5" x14ac:dyDescent="0.3">
      <c r="E1353" s="37"/>
    </row>
    <row r="1354" spans="5:5" x14ac:dyDescent="0.3">
      <c r="E1354" s="37"/>
    </row>
    <row r="1355" spans="5:5" x14ac:dyDescent="0.3">
      <c r="E1355" s="37"/>
    </row>
    <row r="1356" spans="5:5" x14ac:dyDescent="0.3">
      <c r="E1356" s="37"/>
    </row>
    <row r="1357" spans="5:5" x14ac:dyDescent="0.3">
      <c r="E1357" s="37"/>
    </row>
    <row r="1358" spans="5:5" x14ac:dyDescent="0.3">
      <c r="E1358" s="37"/>
    </row>
    <row r="1359" spans="5:5" x14ac:dyDescent="0.3">
      <c r="E1359" s="37"/>
    </row>
    <row r="1360" spans="5:5" x14ac:dyDescent="0.3">
      <c r="E1360" s="37"/>
    </row>
    <row r="1361" spans="5:5" x14ac:dyDescent="0.3">
      <c r="E1361" s="37"/>
    </row>
    <row r="1362" spans="5:5" x14ac:dyDescent="0.3">
      <c r="E1362" s="37"/>
    </row>
    <row r="1363" spans="5:5" x14ac:dyDescent="0.3">
      <c r="E1363" s="37"/>
    </row>
    <row r="1364" spans="5:5" x14ac:dyDescent="0.3">
      <c r="E1364" s="37"/>
    </row>
    <row r="1365" spans="5:5" x14ac:dyDescent="0.3">
      <c r="E1365" s="37"/>
    </row>
    <row r="1366" spans="5:5" x14ac:dyDescent="0.3">
      <c r="E1366" s="37"/>
    </row>
    <row r="1367" spans="5:5" x14ac:dyDescent="0.3">
      <c r="E1367" s="37"/>
    </row>
    <row r="1368" spans="5:5" x14ac:dyDescent="0.3">
      <c r="E1368" s="37"/>
    </row>
    <row r="1369" spans="5:5" x14ac:dyDescent="0.3">
      <c r="E1369" s="37"/>
    </row>
    <row r="1370" spans="5:5" x14ac:dyDescent="0.3">
      <c r="E1370" s="37"/>
    </row>
    <row r="1371" spans="5:5" x14ac:dyDescent="0.3">
      <c r="E1371" s="37"/>
    </row>
    <row r="1372" spans="5:5" x14ac:dyDescent="0.3">
      <c r="E1372" s="37"/>
    </row>
    <row r="1373" spans="5:5" x14ac:dyDescent="0.3">
      <c r="E1373" s="37"/>
    </row>
    <row r="1374" spans="5:5" x14ac:dyDescent="0.3">
      <c r="E1374" s="37"/>
    </row>
    <row r="1375" spans="5:5" x14ac:dyDescent="0.3">
      <c r="E1375" s="37"/>
    </row>
    <row r="1376" spans="5:5" x14ac:dyDescent="0.3">
      <c r="E1376" s="37"/>
    </row>
    <row r="1377" spans="5:5" x14ac:dyDescent="0.3">
      <c r="E1377" s="37"/>
    </row>
    <row r="1378" spans="5:5" x14ac:dyDescent="0.3">
      <c r="E1378" s="37"/>
    </row>
    <row r="1379" spans="5:5" x14ac:dyDescent="0.3">
      <c r="E1379" s="37"/>
    </row>
    <row r="1380" spans="5:5" x14ac:dyDescent="0.3">
      <c r="E1380" s="37"/>
    </row>
    <row r="1381" spans="5:5" x14ac:dyDescent="0.3">
      <c r="E1381" s="37"/>
    </row>
    <row r="1382" spans="5:5" x14ac:dyDescent="0.3">
      <c r="E1382" s="37"/>
    </row>
    <row r="1383" spans="5:5" x14ac:dyDescent="0.3">
      <c r="E1383" s="37"/>
    </row>
    <row r="1384" spans="5:5" x14ac:dyDescent="0.3">
      <c r="E1384" s="37"/>
    </row>
    <row r="1385" spans="5:5" x14ac:dyDescent="0.3">
      <c r="E1385" s="37"/>
    </row>
    <row r="1386" spans="5:5" x14ac:dyDescent="0.3">
      <c r="E1386" s="37"/>
    </row>
    <row r="1387" spans="5:5" x14ac:dyDescent="0.3">
      <c r="E1387" s="37"/>
    </row>
    <row r="1388" spans="5:5" x14ac:dyDescent="0.3">
      <c r="E1388" s="37"/>
    </row>
    <row r="1389" spans="5:5" x14ac:dyDescent="0.3">
      <c r="E1389" s="37"/>
    </row>
    <row r="1390" spans="5:5" x14ac:dyDescent="0.3">
      <c r="E1390" s="37"/>
    </row>
    <row r="1391" spans="5:5" x14ac:dyDescent="0.3">
      <c r="E1391" s="37"/>
    </row>
    <row r="1392" spans="5:5" x14ac:dyDescent="0.3">
      <c r="E1392" s="37"/>
    </row>
    <row r="1393" spans="5:5" x14ac:dyDescent="0.3">
      <c r="E1393" s="37"/>
    </row>
    <row r="1394" spans="5:5" x14ac:dyDescent="0.3">
      <c r="E1394" s="37"/>
    </row>
    <row r="1395" spans="5:5" x14ac:dyDescent="0.3">
      <c r="E1395" s="37"/>
    </row>
    <row r="1396" spans="5:5" x14ac:dyDescent="0.3">
      <c r="E1396" s="37"/>
    </row>
    <row r="1397" spans="5:5" x14ac:dyDescent="0.3">
      <c r="E1397" s="37"/>
    </row>
    <row r="1398" spans="5:5" x14ac:dyDescent="0.3">
      <c r="E1398" s="37"/>
    </row>
    <row r="1399" spans="5:5" x14ac:dyDescent="0.3">
      <c r="E1399" s="37"/>
    </row>
    <row r="1400" spans="5:5" x14ac:dyDescent="0.3">
      <c r="E1400" s="37"/>
    </row>
    <row r="1401" spans="5:5" x14ac:dyDescent="0.3">
      <c r="E1401" s="37"/>
    </row>
    <row r="1402" spans="5:5" x14ac:dyDescent="0.3">
      <c r="E1402" s="37"/>
    </row>
    <row r="1403" spans="5:5" x14ac:dyDescent="0.3">
      <c r="E1403" s="37"/>
    </row>
    <row r="1404" spans="5:5" x14ac:dyDescent="0.3">
      <c r="E1404" s="37"/>
    </row>
    <row r="1405" spans="5:5" x14ac:dyDescent="0.3">
      <c r="E1405" s="37"/>
    </row>
    <row r="1406" spans="5:5" x14ac:dyDescent="0.3">
      <c r="E1406" s="37"/>
    </row>
    <row r="1407" spans="5:5" x14ac:dyDescent="0.3">
      <c r="E1407" s="37"/>
    </row>
    <row r="1408" spans="5:5" x14ac:dyDescent="0.3">
      <c r="E1408" s="37"/>
    </row>
    <row r="1409" spans="5:5" x14ac:dyDescent="0.3">
      <c r="E1409" s="37"/>
    </row>
    <row r="1410" spans="5:5" x14ac:dyDescent="0.3">
      <c r="E1410" s="37"/>
    </row>
    <row r="1411" spans="5:5" x14ac:dyDescent="0.3">
      <c r="E1411" s="37"/>
    </row>
    <row r="1412" spans="5:5" x14ac:dyDescent="0.3">
      <c r="E1412" s="37"/>
    </row>
    <row r="1413" spans="5:5" x14ac:dyDescent="0.3">
      <c r="E1413" s="37"/>
    </row>
    <row r="1414" spans="5:5" x14ac:dyDescent="0.3">
      <c r="E1414" s="37"/>
    </row>
    <row r="1415" spans="5:5" x14ac:dyDescent="0.3">
      <c r="E1415" s="37"/>
    </row>
    <row r="1416" spans="5:5" x14ac:dyDescent="0.3">
      <c r="E1416" s="37"/>
    </row>
    <row r="1417" spans="5:5" x14ac:dyDescent="0.3">
      <c r="E1417" s="37"/>
    </row>
    <row r="1418" spans="5:5" x14ac:dyDescent="0.3">
      <c r="E1418" s="37"/>
    </row>
    <row r="1419" spans="5:5" x14ac:dyDescent="0.3">
      <c r="E1419" s="37"/>
    </row>
    <row r="1420" spans="5:5" x14ac:dyDescent="0.3">
      <c r="E1420" s="37"/>
    </row>
    <row r="1421" spans="5:5" x14ac:dyDescent="0.3">
      <c r="E1421" s="37"/>
    </row>
    <row r="1422" spans="5:5" x14ac:dyDescent="0.3">
      <c r="E1422" s="37"/>
    </row>
    <row r="1423" spans="5:5" x14ac:dyDescent="0.3">
      <c r="E1423" s="37"/>
    </row>
    <row r="1424" spans="5:5" x14ac:dyDescent="0.3">
      <c r="E1424" s="37"/>
    </row>
    <row r="1425" spans="5:5" x14ac:dyDescent="0.3">
      <c r="E1425" s="37"/>
    </row>
    <row r="1426" spans="5:5" x14ac:dyDescent="0.3">
      <c r="E1426" s="37"/>
    </row>
    <row r="1427" spans="5:5" x14ac:dyDescent="0.3">
      <c r="E1427" s="37"/>
    </row>
    <row r="1428" spans="5:5" x14ac:dyDescent="0.3">
      <c r="E1428" s="37"/>
    </row>
    <row r="1429" spans="5:5" x14ac:dyDescent="0.3">
      <c r="E1429" s="37"/>
    </row>
    <row r="1430" spans="5:5" x14ac:dyDescent="0.3">
      <c r="E1430" s="37"/>
    </row>
    <row r="1431" spans="5:5" x14ac:dyDescent="0.3">
      <c r="E1431" s="37"/>
    </row>
    <row r="1432" spans="5:5" x14ac:dyDescent="0.3">
      <c r="E1432" s="37"/>
    </row>
    <row r="1433" spans="5:5" x14ac:dyDescent="0.3">
      <c r="E1433" s="37"/>
    </row>
    <row r="1434" spans="5:5" x14ac:dyDescent="0.3">
      <c r="E1434" s="37"/>
    </row>
    <row r="1435" spans="5:5" x14ac:dyDescent="0.3">
      <c r="E1435" s="37"/>
    </row>
    <row r="1436" spans="5:5" x14ac:dyDescent="0.3">
      <c r="E1436" s="37"/>
    </row>
    <row r="1437" spans="5:5" x14ac:dyDescent="0.3">
      <c r="E1437" s="37"/>
    </row>
    <row r="1438" spans="5:5" x14ac:dyDescent="0.3">
      <c r="E1438" s="37"/>
    </row>
    <row r="1439" spans="5:5" x14ac:dyDescent="0.3">
      <c r="E1439" s="37"/>
    </row>
    <row r="1440" spans="5:5" x14ac:dyDescent="0.3">
      <c r="E1440" s="37"/>
    </row>
    <row r="1441" spans="5:5" x14ac:dyDescent="0.3">
      <c r="E1441" s="37"/>
    </row>
    <row r="1442" spans="5:5" x14ac:dyDescent="0.3">
      <c r="E1442" s="37"/>
    </row>
    <row r="1443" spans="5:5" x14ac:dyDescent="0.3">
      <c r="E1443" s="37"/>
    </row>
    <row r="1444" spans="5:5" x14ac:dyDescent="0.3">
      <c r="E1444" s="37"/>
    </row>
    <row r="1445" spans="5:5" x14ac:dyDescent="0.3">
      <c r="E1445" s="37"/>
    </row>
    <row r="1446" spans="5:5" x14ac:dyDescent="0.3">
      <c r="E1446" s="37"/>
    </row>
    <row r="1447" spans="5:5" x14ac:dyDescent="0.3">
      <c r="E1447" s="37"/>
    </row>
    <row r="1448" spans="5:5" x14ac:dyDescent="0.3">
      <c r="E1448" s="37"/>
    </row>
    <row r="1449" spans="5:5" x14ac:dyDescent="0.3">
      <c r="E1449" s="37"/>
    </row>
    <row r="1450" spans="5:5" x14ac:dyDescent="0.3">
      <c r="E1450" s="37"/>
    </row>
    <row r="1451" spans="5:5" x14ac:dyDescent="0.3">
      <c r="E1451" s="37"/>
    </row>
    <row r="1452" spans="5:5" x14ac:dyDescent="0.3">
      <c r="E1452" s="37"/>
    </row>
    <row r="1453" spans="5:5" x14ac:dyDescent="0.3">
      <c r="E1453" s="37"/>
    </row>
    <row r="1454" spans="5:5" x14ac:dyDescent="0.3">
      <c r="E1454" s="37"/>
    </row>
    <row r="1455" spans="5:5" x14ac:dyDescent="0.3">
      <c r="E1455" s="37"/>
    </row>
    <row r="1456" spans="5:5" x14ac:dyDescent="0.3">
      <c r="E1456" s="37"/>
    </row>
    <row r="1457" spans="5:5" x14ac:dyDescent="0.3">
      <c r="E1457" s="37"/>
    </row>
    <row r="1458" spans="5:5" x14ac:dyDescent="0.3">
      <c r="E1458" s="37"/>
    </row>
    <row r="1459" spans="5:5" x14ac:dyDescent="0.3">
      <c r="E1459" s="37"/>
    </row>
    <row r="1460" spans="5:5" x14ac:dyDescent="0.3">
      <c r="E1460" s="37"/>
    </row>
    <row r="1461" spans="5:5" x14ac:dyDescent="0.3">
      <c r="E1461" s="37"/>
    </row>
    <row r="1462" spans="5:5" x14ac:dyDescent="0.3">
      <c r="E1462" s="37"/>
    </row>
    <row r="1463" spans="5:5" x14ac:dyDescent="0.3">
      <c r="E1463" s="37"/>
    </row>
    <row r="1464" spans="5:5" x14ac:dyDescent="0.3">
      <c r="E1464" s="37"/>
    </row>
    <row r="1465" spans="5:5" x14ac:dyDescent="0.3">
      <c r="E1465" s="37"/>
    </row>
    <row r="1466" spans="5:5" x14ac:dyDescent="0.3">
      <c r="E1466" s="37"/>
    </row>
    <row r="1467" spans="5:5" x14ac:dyDescent="0.3">
      <c r="E1467" s="37"/>
    </row>
    <row r="1468" spans="5:5" x14ac:dyDescent="0.3">
      <c r="E1468" s="37"/>
    </row>
    <row r="1469" spans="5:5" x14ac:dyDescent="0.3">
      <c r="E1469" s="37"/>
    </row>
    <row r="1470" spans="5:5" x14ac:dyDescent="0.3">
      <c r="E1470" s="37"/>
    </row>
    <row r="1471" spans="5:5" x14ac:dyDescent="0.3">
      <c r="E1471" s="37"/>
    </row>
    <row r="1472" spans="5:5" x14ac:dyDescent="0.3">
      <c r="E1472" s="37"/>
    </row>
    <row r="1473" spans="5:5" x14ac:dyDescent="0.3">
      <c r="E1473" s="37"/>
    </row>
    <row r="1474" spans="5:5" x14ac:dyDescent="0.3">
      <c r="E1474" s="37"/>
    </row>
    <row r="1475" spans="5:5" x14ac:dyDescent="0.3">
      <c r="E1475" s="37"/>
    </row>
    <row r="1476" spans="5:5" x14ac:dyDescent="0.3">
      <c r="E1476" s="37"/>
    </row>
    <row r="1477" spans="5:5" x14ac:dyDescent="0.3">
      <c r="E1477" s="37"/>
    </row>
    <row r="1478" spans="5:5" x14ac:dyDescent="0.3">
      <c r="E1478" s="37"/>
    </row>
    <row r="1479" spans="5:5" x14ac:dyDescent="0.3">
      <c r="E1479" s="37"/>
    </row>
    <row r="1480" spans="5:5" x14ac:dyDescent="0.3">
      <c r="E1480" s="37"/>
    </row>
    <row r="1481" spans="5:5" x14ac:dyDescent="0.3">
      <c r="E1481" s="37"/>
    </row>
    <row r="1482" spans="5:5" x14ac:dyDescent="0.3">
      <c r="E1482" s="37"/>
    </row>
    <row r="1483" spans="5:5" x14ac:dyDescent="0.3">
      <c r="E1483" s="37"/>
    </row>
    <row r="1484" spans="5:5" x14ac:dyDescent="0.3">
      <c r="E1484" s="37"/>
    </row>
    <row r="1485" spans="5:5" x14ac:dyDescent="0.3">
      <c r="E1485" s="37"/>
    </row>
    <row r="1486" spans="5:5" x14ac:dyDescent="0.3">
      <c r="E1486" s="37"/>
    </row>
    <row r="1487" spans="5:5" x14ac:dyDescent="0.3">
      <c r="E1487" s="37"/>
    </row>
    <row r="1488" spans="5:5" x14ac:dyDescent="0.3">
      <c r="E1488" s="37"/>
    </row>
    <row r="1489" spans="5:5" x14ac:dyDescent="0.3">
      <c r="E1489" s="37"/>
    </row>
    <row r="1490" spans="5:5" x14ac:dyDescent="0.3">
      <c r="E1490" s="37"/>
    </row>
    <row r="1491" spans="5:5" x14ac:dyDescent="0.3">
      <c r="E1491" s="37"/>
    </row>
    <row r="1492" spans="5:5" x14ac:dyDescent="0.3">
      <c r="E1492" s="37"/>
    </row>
    <row r="1493" spans="5:5" x14ac:dyDescent="0.3">
      <c r="E1493" s="37"/>
    </row>
    <row r="1494" spans="5:5" x14ac:dyDescent="0.3">
      <c r="E1494" s="37"/>
    </row>
    <row r="1495" spans="5:5" x14ac:dyDescent="0.3">
      <c r="E1495" s="37"/>
    </row>
    <row r="1496" spans="5:5" x14ac:dyDescent="0.3">
      <c r="E1496" s="37"/>
    </row>
    <row r="1497" spans="5:5" x14ac:dyDescent="0.3">
      <c r="E1497" s="37"/>
    </row>
    <row r="1498" spans="5:5" x14ac:dyDescent="0.3">
      <c r="E1498" s="37"/>
    </row>
    <row r="1499" spans="5:5" x14ac:dyDescent="0.3">
      <c r="E1499" s="37"/>
    </row>
    <row r="1500" spans="5:5" x14ac:dyDescent="0.3">
      <c r="E1500" s="37"/>
    </row>
    <row r="1501" spans="5:5" x14ac:dyDescent="0.3">
      <c r="E1501" s="37"/>
    </row>
    <row r="1502" spans="5:5" x14ac:dyDescent="0.3">
      <c r="E1502" s="37"/>
    </row>
    <row r="1503" spans="5:5" x14ac:dyDescent="0.3">
      <c r="E1503" s="37"/>
    </row>
    <row r="1504" spans="5:5" x14ac:dyDescent="0.3">
      <c r="E1504" s="37"/>
    </row>
    <row r="1505" spans="5:5" x14ac:dyDescent="0.3">
      <c r="E1505" s="37"/>
    </row>
    <row r="1506" spans="5:5" x14ac:dyDescent="0.3">
      <c r="E1506" s="37"/>
    </row>
    <row r="1507" spans="5:5" x14ac:dyDescent="0.3">
      <c r="E1507" s="37"/>
    </row>
    <row r="1508" spans="5:5" x14ac:dyDescent="0.3">
      <c r="E1508" s="37"/>
    </row>
    <row r="1509" spans="5:5" x14ac:dyDescent="0.3">
      <c r="E1509" s="37"/>
    </row>
    <row r="1510" spans="5:5" x14ac:dyDescent="0.3">
      <c r="E1510" s="37"/>
    </row>
    <row r="1511" spans="5:5" x14ac:dyDescent="0.3">
      <c r="E1511" s="37"/>
    </row>
    <row r="1512" spans="5:5" x14ac:dyDescent="0.3">
      <c r="E1512" s="37"/>
    </row>
    <row r="1513" spans="5:5" x14ac:dyDescent="0.3">
      <c r="E1513" s="37"/>
    </row>
    <row r="1514" spans="5:5" x14ac:dyDescent="0.3">
      <c r="E1514" s="37"/>
    </row>
    <row r="1515" spans="5:5" x14ac:dyDescent="0.3">
      <c r="E1515" s="37"/>
    </row>
    <row r="1516" spans="5:5" x14ac:dyDescent="0.3">
      <c r="E1516" s="37"/>
    </row>
    <row r="1517" spans="5:5" x14ac:dyDescent="0.3">
      <c r="E1517" s="37"/>
    </row>
    <row r="1518" spans="5:5" x14ac:dyDescent="0.3">
      <c r="E1518" s="37"/>
    </row>
    <row r="1519" spans="5:5" x14ac:dyDescent="0.3">
      <c r="E1519" s="37"/>
    </row>
    <row r="1520" spans="5:5" x14ac:dyDescent="0.3">
      <c r="E1520" s="37"/>
    </row>
    <row r="1521" spans="5:5" x14ac:dyDescent="0.3">
      <c r="E1521" s="37"/>
    </row>
    <row r="1522" spans="5:5" x14ac:dyDescent="0.3">
      <c r="E1522" s="37"/>
    </row>
    <row r="1523" spans="5:5" x14ac:dyDescent="0.3">
      <c r="E1523" s="37"/>
    </row>
    <row r="1524" spans="5:5" x14ac:dyDescent="0.3">
      <c r="E1524" s="37"/>
    </row>
    <row r="1525" spans="5:5" x14ac:dyDescent="0.3">
      <c r="E1525" s="37"/>
    </row>
    <row r="1526" spans="5:5" x14ac:dyDescent="0.3">
      <c r="E1526" s="37"/>
    </row>
    <row r="1527" spans="5:5" x14ac:dyDescent="0.3">
      <c r="E1527" s="37"/>
    </row>
    <row r="1528" spans="5:5" x14ac:dyDescent="0.3">
      <c r="E1528" s="37"/>
    </row>
    <row r="1529" spans="5:5" x14ac:dyDescent="0.3">
      <c r="E1529" s="37"/>
    </row>
    <row r="1530" spans="5:5" x14ac:dyDescent="0.3">
      <c r="E1530" s="37"/>
    </row>
    <row r="1531" spans="5:5" x14ac:dyDescent="0.3">
      <c r="E1531" s="37"/>
    </row>
    <row r="1532" spans="5:5" x14ac:dyDescent="0.3">
      <c r="E1532" s="37"/>
    </row>
    <row r="1533" spans="5:5" x14ac:dyDescent="0.3">
      <c r="E1533" s="37"/>
    </row>
    <row r="1534" spans="5:5" x14ac:dyDescent="0.3">
      <c r="E1534" s="37"/>
    </row>
    <row r="1535" spans="5:5" x14ac:dyDescent="0.3">
      <c r="E1535" s="37"/>
    </row>
    <row r="1536" spans="5:5" x14ac:dyDescent="0.3">
      <c r="E1536" s="37"/>
    </row>
    <row r="1537" spans="5:5" x14ac:dyDescent="0.3">
      <c r="E1537" s="37"/>
    </row>
    <row r="1538" spans="5:5" x14ac:dyDescent="0.3">
      <c r="E1538" s="37"/>
    </row>
    <row r="1539" spans="5:5" x14ac:dyDescent="0.3">
      <c r="E1539" s="37"/>
    </row>
    <row r="1540" spans="5:5" x14ac:dyDescent="0.3">
      <c r="E1540" s="37"/>
    </row>
    <row r="1541" spans="5:5" x14ac:dyDescent="0.3">
      <c r="E1541" s="37"/>
    </row>
    <row r="1542" spans="5:5" x14ac:dyDescent="0.3">
      <c r="E1542" s="37"/>
    </row>
    <row r="1543" spans="5:5" x14ac:dyDescent="0.3">
      <c r="E1543" s="37"/>
    </row>
    <row r="1544" spans="5:5" x14ac:dyDescent="0.3">
      <c r="E1544" s="37"/>
    </row>
    <row r="1545" spans="5:5" x14ac:dyDescent="0.3">
      <c r="E1545" s="37"/>
    </row>
    <row r="1546" spans="5:5" x14ac:dyDescent="0.3">
      <c r="E1546" s="37"/>
    </row>
    <row r="1547" spans="5:5" x14ac:dyDescent="0.3">
      <c r="E1547" s="37"/>
    </row>
    <row r="1548" spans="5:5" x14ac:dyDescent="0.3">
      <c r="E1548" s="37"/>
    </row>
    <row r="1549" spans="5:5" x14ac:dyDescent="0.3">
      <c r="E1549" s="37"/>
    </row>
    <row r="1550" spans="5:5" x14ac:dyDescent="0.3">
      <c r="E1550" s="37"/>
    </row>
    <row r="1551" spans="5:5" x14ac:dyDescent="0.3">
      <c r="E1551" s="37"/>
    </row>
    <row r="1552" spans="5:5" x14ac:dyDescent="0.3">
      <c r="E1552" s="37"/>
    </row>
    <row r="1553" spans="5:5" x14ac:dyDescent="0.3">
      <c r="E1553" s="37"/>
    </row>
    <row r="1554" spans="5:5" x14ac:dyDescent="0.3">
      <c r="E1554" s="37"/>
    </row>
    <row r="1555" spans="5:5" x14ac:dyDescent="0.3">
      <c r="E1555" s="37"/>
    </row>
    <row r="1556" spans="5:5" x14ac:dyDescent="0.3">
      <c r="E1556" s="37"/>
    </row>
    <row r="1557" spans="5:5" x14ac:dyDescent="0.3">
      <c r="E1557" s="37"/>
    </row>
    <row r="1558" spans="5:5" x14ac:dyDescent="0.3">
      <c r="E1558" s="37"/>
    </row>
    <row r="1559" spans="5:5" x14ac:dyDescent="0.3">
      <c r="E1559" s="37"/>
    </row>
    <row r="1560" spans="5:5" x14ac:dyDescent="0.3">
      <c r="E1560" s="37"/>
    </row>
    <row r="1561" spans="5:5" x14ac:dyDescent="0.3">
      <c r="E1561" s="37"/>
    </row>
    <row r="1562" spans="5:5" x14ac:dyDescent="0.3">
      <c r="E1562" s="37"/>
    </row>
    <row r="1563" spans="5:5" x14ac:dyDescent="0.3">
      <c r="E1563" s="37"/>
    </row>
    <row r="1564" spans="5:5" x14ac:dyDescent="0.3">
      <c r="E1564" s="37"/>
    </row>
    <row r="1565" spans="5:5" x14ac:dyDescent="0.3">
      <c r="E1565" s="37"/>
    </row>
    <row r="1566" spans="5:5" x14ac:dyDescent="0.3">
      <c r="E1566" s="37"/>
    </row>
    <row r="1567" spans="5:5" x14ac:dyDescent="0.3">
      <c r="E1567" s="37"/>
    </row>
    <row r="1568" spans="5:5" x14ac:dyDescent="0.3">
      <c r="E1568" s="37"/>
    </row>
    <row r="1569" spans="5:5" x14ac:dyDescent="0.3">
      <c r="E1569" s="37"/>
    </row>
    <row r="1570" spans="5:5" x14ac:dyDescent="0.3">
      <c r="E1570" s="37"/>
    </row>
    <row r="1571" spans="5:5" x14ac:dyDescent="0.3">
      <c r="E1571" s="37"/>
    </row>
    <row r="1572" spans="5:5" x14ac:dyDescent="0.3">
      <c r="E1572" s="37"/>
    </row>
    <row r="1573" spans="5:5" x14ac:dyDescent="0.3">
      <c r="E1573" s="37"/>
    </row>
    <row r="1574" spans="5:5" x14ac:dyDescent="0.3">
      <c r="E1574" s="37"/>
    </row>
    <row r="1575" spans="5:5" x14ac:dyDescent="0.3">
      <c r="E1575" s="37"/>
    </row>
    <row r="1576" spans="5:5" x14ac:dyDescent="0.3">
      <c r="E1576" s="37"/>
    </row>
    <row r="1577" spans="5:5" x14ac:dyDescent="0.3">
      <c r="E1577" s="37"/>
    </row>
    <row r="1578" spans="5:5" x14ac:dyDescent="0.3">
      <c r="E1578" s="37"/>
    </row>
    <row r="1579" spans="5:5" x14ac:dyDescent="0.3">
      <c r="E1579" s="37"/>
    </row>
    <row r="1580" spans="5:5" x14ac:dyDescent="0.3">
      <c r="E1580" s="37"/>
    </row>
    <row r="1581" spans="5:5" x14ac:dyDescent="0.3">
      <c r="E1581" s="37"/>
    </row>
    <row r="1582" spans="5:5" x14ac:dyDescent="0.3">
      <c r="E1582" s="37"/>
    </row>
    <row r="1583" spans="5:5" x14ac:dyDescent="0.3">
      <c r="E1583" s="37"/>
    </row>
    <row r="1584" spans="5:5" x14ac:dyDescent="0.3">
      <c r="E1584" s="37"/>
    </row>
    <row r="1585" spans="5:5" x14ac:dyDescent="0.3">
      <c r="E1585" s="37"/>
    </row>
    <row r="1586" spans="5:5" x14ac:dyDescent="0.3">
      <c r="E1586" s="37"/>
    </row>
    <row r="1587" spans="5:5" x14ac:dyDescent="0.3">
      <c r="E1587" s="37"/>
    </row>
    <row r="1588" spans="5:5" x14ac:dyDescent="0.3">
      <c r="E1588" s="37"/>
    </row>
    <row r="1589" spans="5:5" x14ac:dyDescent="0.3">
      <c r="E1589" s="37"/>
    </row>
    <row r="1590" spans="5:5" x14ac:dyDescent="0.3">
      <c r="E1590" s="37"/>
    </row>
    <row r="1591" spans="5:5" x14ac:dyDescent="0.3">
      <c r="E1591" s="37"/>
    </row>
    <row r="1592" spans="5:5" x14ac:dyDescent="0.3">
      <c r="E1592" s="37"/>
    </row>
    <row r="1593" spans="5:5" x14ac:dyDescent="0.3">
      <c r="E1593" s="37"/>
    </row>
    <row r="1594" spans="5:5" x14ac:dyDescent="0.3">
      <c r="E1594" s="37"/>
    </row>
    <row r="1595" spans="5:5" x14ac:dyDescent="0.3">
      <c r="E1595" s="37"/>
    </row>
    <row r="1596" spans="5:5" x14ac:dyDescent="0.3">
      <c r="E1596" s="37"/>
    </row>
    <row r="1597" spans="5:5" x14ac:dyDescent="0.3">
      <c r="E1597" s="37"/>
    </row>
    <row r="1598" spans="5:5" x14ac:dyDescent="0.3">
      <c r="E1598" s="37"/>
    </row>
    <row r="1599" spans="5:5" x14ac:dyDescent="0.3">
      <c r="E1599" s="37"/>
    </row>
    <row r="1600" spans="5:5" x14ac:dyDescent="0.3">
      <c r="E1600" s="37"/>
    </row>
    <row r="1601" spans="5:5" x14ac:dyDescent="0.3">
      <c r="E1601" s="37"/>
    </row>
    <row r="1602" spans="5:5" x14ac:dyDescent="0.3">
      <c r="E1602" s="37"/>
    </row>
    <row r="1603" spans="5:5" x14ac:dyDescent="0.3">
      <c r="E1603" s="37"/>
    </row>
    <row r="1604" spans="5:5" x14ac:dyDescent="0.3">
      <c r="E1604" s="37"/>
    </row>
    <row r="1605" spans="5:5" x14ac:dyDescent="0.3">
      <c r="E1605" s="37"/>
    </row>
    <row r="1606" spans="5:5" x14ac:dyDescent="0.3">
      <c r="E1606" s="37"/>
    </row>
    <row r="1607" spans="5:5" x14ac:dyDescent="0.3">
      <c r="E1607" s="37"/>
    </row>
    <row r="1608" spans="5:5" x14ac:dyDescent="0.3">
      <c r="E1608" s="37"/>
    </row>
    <row r="1609" spans="5:5" x14ac:dyDescent="0.3">
      <c r="E1609" s="37"/>
    </row>
    <row r="1610" spans="5:5" x14ac:dyDescent="0.3">
      <c r="E1610" s="37"/>
    </row>
    <row r="1611" spans="5:5" x14ac:dyDescent="0.3">
      <c r="E1611" s="37"/>
    </row>
    <row r="1612" spans="5:5" x14ac:dyDescent="0.3">
      <c r="E1612" s="37"/>
    </row>
    <row r="1613" spans="5:5" x14ac:dyDescent="0.3">
      <c r="E1613" s="37"/>
    </row>
    <row r="1614" spans="5:5" x14ac:dyDescent="0.3">
      <c r="E1614" s="37"/>
    </row>
    <row r="1615" spans="5:5" x14ac:dyDescent="0.3">
      <c r="E1615" s="37"/>
    </row>
    <row r="1616" spans="5:5" x14ac:dyDescent="0.3">
      <c r="E1616" s="37"/>
    </row>
    <row r="1617" spans="5:5" x14ac:dyDescent="0.3">
      <c r="E1617" s="37"/>
    </row>
    <row r="1618" spans="5:5" x14ac:dyDescent="0.3">
      <c r="E1618" s="37"/>
    </row>
    <row r="1619" spans="5:5" x14ac:dyDescent="0.3">
      <c r="E1619" s="37"/>
    </row>
    <row r="1620" spans="5:5" x14ac:dyDescent="0.3">
      <c r="E1620" s="37"/>
    </row>
    <row r="1621" spans="5:5" x14ac:dyDescent="0.3">
      <c r="E1621" s="37"/>
    </row>
    <row r="1622" spans="5:5" x14ac:dyDescent="0.3">
      <c r="E1622" s="37"/>
    </row>
    <row r="1623" spans="5:5" x14ac:dyDescent="0.3">
      <c r="E1623" s="37"/>
    </row>
    <row r="1624" spans="5:5" x14ac:dyDescent="0.3">
      <c r="E1624" s="37"/>
    </row>
    <row r="1625" spans="5:5" x14ac:dyDescent="0.3">
      <c r="E1625" s="37"/>
    </row>
    <row r="1626" spans="5:5" x14ac:dyDescent="0.3">
      <c r="E1626" s="37"/>
    </row>
    <row r="1627" spans="5:5" x14ac:dyDescent="0.3">
      <c r="E1627" s="37"/>
    </row>
    <row r="1628" spans="5:5" x14ac:dyDescent="0.3">
      <c r="E1628" s="37"/>
    </row>
    <row r="1629" spans="5:5" x14ac:dyDescent="0.3">
      <c r="E1629" s="37"/>
    </row>
    <row r="1630" spans="5:5" x14ac:dyDescent="0.3">
      <c r="E1630" s="37"/>
    </row>
    <row r="1631" spans="5:5" x14ac:dyDescent="0.3">
      <c r="E1631" s="37"/>
    </row>
    <row r="1632" spans="5:5" x14ac:dyDescent="0.3">
      <c r="E1632" s="37"/>
    </row>
    <row r="1633" spans="5:5" x14ac:dyDescent="0.3">
      <c r="E1633" s="37"/>
    </row>
    <row r="1634" spans="5:5" x14ac:dyDescent="0.3">
      <c r="E1634" s="37"/>
    </row>
    <row r="1635" spans="5:5" x14ac:dyDescent="0.3">
      <c r="E1635" s="37"/>
    </row>
    <row r="1636" spans="5:5" x14ac:dyDescent="0.3">
      <c r="E1636" s="37"/>
    </row>
    <row r="1637" spans="5:5" x14ac:dyDescent="0.3">
      <c r="E1637" s="37"/>
    </row>
    <row r="1638" spans="5:5" x14ac:dyDescent="0.3">
      <c r="E1638" s="37"/>
    </row>
    <row r="1639" spans="5:5" x14ac:dyDescent="0.3">
      <c r="E1639" s="37"/>
    </row>
    <row r="1640" spans="5:5" x14ac:dyDescent="0.3">
      <c r="E1640" s="37"/>
    </row>
    <row r="1641" spans="5:5" x14ac:dyDescent="0.3">
      <c r="E1641" s="37"/>
    </row>
    <row r="1642" spans="5:5" x14ac:dyDescent="0.3">
      <c r="E1642" s="37"/>
    </row>
    <row r="1643" spans="5:5" x14ac:dyDescent="0.3">
      <c r="E1643" s="37"/>
    </row>
    <row r="1644" spans="5:5" x14ac:dyDescent="0.3">
      <c r="E1644" s="37"/>
    </row>
    <row r="1645" spans="5:5" x14ac:dyDescent="0.3">
      <c r="E1645" s="37"/>
    </row>
    <row r="1646" spans="5:5" x14ac:dyDescent="0.3">
      <c r="E1646" s="37"/>
    </row>
    <row r="1647" spans="5:5" x14ac:dyDescent="0.3">
      <c r="E1647" s="37"/>
    </row>
    <row r="1648" spans="5:5" x14ac:dyDescent="0.3">
      <c r="E1648" s="37"/>
    </row>
    <row r="1649" spans="5:5" x14ac:dyDescent="0.3">
      <c r="E1649" s="37"/>
    </row>
    <row r="1650" spans="5:5" x14ac:dyDescent="0.3">
      <c r="E1650" s="37"/>
    </row>
    <row r="1651" spans="5:5" x14ac:dyDescent="0.3">
      <c r="E1651" s="37"/>
    </row>
    <row r="1652" spans="5:5" x14ac:dyDescent="0.3">
      <c r="E1652" s="37"/>
    </row>
    <row r="1653" spans="5:5" x14ac:dyDescent="0.3">
      <c r="E1653" s="37"/>
    </row>
    <row r="1654" spans="5:5" x14ac:dyDescent="0.3">
      <c r="E1654" s="37"/>
    </row>
    <row r="1655" spans="5:5" x14ac:dyDescent="0.3">
      <c r="E1655" s="37"/>
    </row>
    <row r="1656" spans="5:5" x14ac:dyDescent="0.3">
      <c r="E1656" s="37"/>
    </row>
    <row r="1657" spans="5:5" x14ac:dyDescent="0.3">
      <c r="E1657" s="37"/>
    </row>
    <row r="1658" spans="5:5" x14ac:dyDescent="0.3">
      <c r="E1658" s="37"/>
    </row>
    <row r="1659" spans="5:5" x14ac:dyDescent="0.3">
      <c r="E1659" s="37"/>
    </row>
    <row r="1660" spans="5:5" x14ac:dyDescent="0.3">
      <c r="E1660" s="37"/>
    </row>
    <row r="1661" spans="5:5" x14ac:dyDescent="0.3">
      <c r="E1661" s="37"/>
    </row>
    <row r="1662" spans="5:5" x14ac:dyDescent="0.3">
      <c r="E1662" s="37"/>
    </row>
    <row r="1663" spans="5:5" x14ac:dyDescent="0.3">
      <c r="E1663" s="37"/>
    </row>
    <row r="1664" spans="5:5" x14ac:dyDescent="0.3">
      <c r="E1664" s="37"/>
    </row>
    <row r="1665" spans="5:5" x14ac:dyDescent="0.3">
      <c r="E1665" s="37"/>
    </row>
    <row r="1666" spans="5:5" x14ac:dyDescent="0.3">
      <c r="E1666" s="37"/>
    </row>
    <row r="1667" spans="5:5" x14ac:dyDescent="0.3">
      <c r="E1667" s="37"/>
    </row>
    <row r="1668" spans="5:5" x14ac:dyDescent="0.3">
      <c r="E1668" s="37"/>
    </row>
    <row r="1669" spans="5:5" x14ac:dyDescent="0.3">
      <c r="E1669" s="37"/>
    </row>
    <row r="1670" spans="5:5" x14ac:dyDescent="0.3">
      <c r="E1670" s="37"/>
    </row>
    <row r="1671" spans="5:5" x14ac:dyDescent="0.3">
      <c r="E1671" s="37"/>
    </row>
    <row r="1672" spans="5:5" x14ac:dyDescent="0.3">
      <c r="E1672" s="37"/>
    </row>
    <row r="1673" spans="5:5" x14ac:dyDescent="0.3">
      <c r="E1673" s="37"/>
    </row>
    <row r="1674" spans="5:5" x14ac:dyDescent="0.3">
      <c r="E1674" s="37"/>
    </row>
    <row r="1675" spans="5:5" x14ac:dyDescent="0.3">
      <c r="E1675" s="37"/>
    </row>
    <row r="1676" spans="5:5" x14ac:dyDescent="0.3">
      <c r="E1676" s="37"/>
    </row>
    <row r="1677" spans="5:5" x14ac:dyDescent="0.3">
      <c r="E1677" s="37"/>
    </row>
    <row r="1678" spans="5:5" x14ac:dyDescent="0.3">
      <c r="E1678" s="37"/>
    </row>
    <row r="1679" spans="5:5" x14ac:dyDescent="0.3">
      <c r="E1679" s="37"/>
    </row>
    <row r="1680" spans="5:5" x14ac:dyDescent="0.3">
      <c r="E1680" s="37"/>
    </row>
    <row r="1681" spans="5:5" x14ac:dyDescent="0.3">
      <c r="E1681" s="37"/>
    </row>
    <row r="1682" spans="5:5" x14ac:dyDescent="0.3">
      <c r="E1682" s="37"/>
    </row>
    <row r="1683" spans="5:5" x14ac:dyDescent="0.3">
      <c r="E1683" s="37"/>
    </row>
    <row r="1684" spans="5:5" x14ac:dyDescent="0.3">
      <c r="E1684" s="37"/>
    </row>
    <row r="1685" spans="5:5" x14ac:dyDescent="0.3">
      <c r="E1685" s="37"/>
    </row>
    <row r="1686" spans="5:5" x14ac:dyDescent="0.3">
      <c r="E1686" s="37"/>
    </row>
    <row r="1687" spans="5:5" x14ac:dyDescent="0.3">
      <c r="E1687" s="37"/>
    </row>
    <row r="1688" spans="5:5" x14ac:dyDescent="0.3">
      <c r="E1688" s="37"/>
    </row>
    <row r="1689" spans="5:5" x14ac:dyDescent="0.3">
      <c r="E1689" s="37"/>
    </row>
    <row r="1690" spans="5:5" x14ac:dyDescent="0.3">
      <c r="E1690" s="37"/>
    </row>
    <row r="1691" spans="5:5" x14ac:dyDescent="0.3">
      <c r="E1691" s="37"/>
    </row>
    <row r="1692" spans="5:5" x14ac:dyDescent="0.3">
      <c r="E1692" s="37"/>
    </row>
    <row r="1693" spans="5:5" x14ac:dyDescent="0.3">
      <c r="E1693" s="37"/>
    </row>
    <row r="1694" spans="5:5" x14ac:dyDescent="0.3">
      <c r="E1694" s="37"/>
    </row>
    <row r="1695" spans="5:5" x14ac:dyDescent="0.3">
      <c r="E1695" s="37"/>
    </row>
    <row r="1696" spans="5:5" x14ac:dyDescent="0.3">
      <c r="E1696" s="37"/>
    </row>
    <row r="1697" spans="5:5" x14ac:dyDescent="0.3">
      <c r="E1697" s="37"/>
    </row>
    <row r="1698" spans="5:5" x14ac:dyDescent="0.3">
      <c r="E1698" s="37"/>
    </row>
    <row r="1699" spans="5:5" x14ac:dyDescent="0.3">
      <c r="E1699" s="37"/>
    </row>
    <row r="1700" spans="5:5" x14ac:dyDescent="0.3">
      <c r="E1700" s="37"/>
    </row>
    <row r="1701" spans="5:5" x14ac:dyDescent="0.3">
      <c r="E1701" s="37"/>
    </row>
    <row r="1702" spans="5:5" x14ac:dyDescent="0.3">
      <c r="E1702" s="37"/>
    </row>
    <row r="1703" spans="5:5" x14ac:dyDescent="0.3">
      <c r="E1703" s="37"/>
    </row>
    <row r="1704" spans="5:5" x14ac:dyDescent="0.3">
      <c r="E1704" s="37"/>
    </row>
    <row r="1705" spans="5:5" x14ac:dyDescent="0.3">
      <c r="E1705" s="37"/>
    </row>
    <row r="1706" spans="5:5" x14ac:dyDescent="0.3">
      <c r="E1706" s="37"/>
    </row>
    <row r="1707" spans="5:5" x14ac:dyDescent="0.3">
      <c r="E1707" s="37"/>
    </row>
    <row r="1708" spans="5:5" x14ac:dyDescent="0.3">
      <c r="E1708" s="37"/>
    </row>
    <row r="1709" spans="5:5" x14ac:dyDescent="0.3">
      <c r="E1709" s="37"/>
    </row>
    <row r="1710" spans="5:5" x14ac:dyDescent="0.3">
      <c r="E1710" s="37"/>
    </row>
    <row r="1711" spans="5:5" x14ac:dyDescent="0.3">
      <c r="E1711" s="37"/>
    </row>
    <row r="1712" spans="5:5" x14ac:dyDescent="0.3">
      <c r="E1712" s="37"/>
    </row>
    <row r="1713" spans="5:5" x14ac:dyDescent="0.3">
      <c r="E1713" s="37"/>
    </row>
    <row r="1714" spans="5:5" x14ac:dyDescent="0.3">
      <c r="E1714" s="37"/>
    </row>
    <row r="1715" spans="5:5" x14ac:dyDescent="0.3">
      <c r="E1715" s="37"/>
    </row>
    <row r="1716" spans="5:5" x14ac:dyDescent="0.3">
      <c r="E1716" s="37"/>
    </row>
    <row r="1717" spans="5:5" x14ac:dyDescent="0.3">
      <c r="E1717" s="37"/>
    </row>
    <row r="1718" spans="5:5" x14ac:dyDescent="0.3">
      <c r="E1718" s="37"/>
    </row>
    <row r="1719" spans="5:5" x14ac:dyDescent="0.3">
      <c r="E1719" s="37"/>
    </row>
    <row r="1720" spans="5:5" x14ac:dyDescent="0.3">
      <c r="E1720" s="37"/>
    </row>
    <row r="1721" spans="5:5" x14ac:dyDescent="0.3">
      <c r="E1721" s="37"/>
    </row>
    <row r="1722" spans="5:5" x14ac:dyDescent="0.3">
      <c r="E1722" s="37"/>
    </row>
    <row r="1723" spans="5:5" x14ac:dyDescent="0.3">
      <c r="E1723" s="37"/>
    </row>
    <row r="1724" spans="5:5" x14ac:dyDescent="0.3">
      <c r="E1724" s="37"/>
    </row>
    <row r="1725" spans="5:5" x14ac:dyDescent="0.3">
      <c r="E1725" s="37"/>
    </row>
    <row r="1726" spans="5:5" x14ac:dyDescent="0.3">
      <c r="E1726" s="37"/>
    </row>
    <row r="1727" spans="5:5" x14ac:dyDescent="0.3">
      <c r="E1727" s="37"/>
    </row>
    <row r="1728" spans="5:5" x14ac:dyDescent="0.3">
      <c r="E1728" s="37"/>
    </row>
    <row r="1729" spans="5:5" x14ac:dyDescent="0.3">
      <c r="E1729" s="37"/>
    </row>
    <row r="1730" spans="5:5" x14ac:dyDescent="0.3">
      <c r="E1730" s="37"/>
    </row>
    <row r="1731" spans="5:5" x14ac:dyDescent="0.3">
      <c r="E1731" s="37"/>
    </row>
    <row r="1732" spans="5:5" x14ac:dyDescent="0.3">
      <c r="E1732" s="37"/>
    </row>
    <row r="1733" spans="5:5" x14ac:dyDescent="0.3">
      <c r="E1733" s="37"/>
    </row>
    <row r="1734" spans="5:5" x14ac:dyDescent="0.3">
      <c r="E1734" s="37"/>
    </row>
    <row r="1735" spans="5:5" x14ac:dyDescent="0.3">
      <c r="E1735" s="37"/>
    </row>
    <row r="1736" spans="5:5" x14ac:dyDescent="0.3">
      <c r="E1736" s="37"/>
    </row>
    <row r="1737" spans="5:5" x14ac:dyDescent="0.3">
      <c r="E1737" s="37"/>
    </row>
    <row r="1738" spans="5:5" x14ac:dyDescent="0.3">
      <c r="E1738" s="37"/>
    </row>
    <row r="1739" spans="5:5" x14ac:dyDescent="0.3">
      <c r="E1739" s="37"/>
    </row>
    <row r="1740" spans="5:5" x14ac:dyDescent="0.3">
      <c r="E1740" s="37"/>
    </row>
    <row r="1741" spans="5:5" x14ac:dyDescent="0.3">
      <c r="E1741" s="37"/>
    </row>
    <row r="1742" spans="5:5" x14ac:dyDescent="0.3">
      <c r="E1742" s="37"/>
    </row>
    <row r="1743" spans="5:5" x14ac:dyDescent="0.3">
      <c r="E1743" s="37"/>
    </row>
    <row r="1744" spans="5:5" x14ac:dyDescent="0.3">
      <c r="E1744" s="37"/>
    </row>
    <row r="1745" spans="5:5" x14ac:dyDescent="0.3">
      <c r="E1745" s="37"/>
    </row>
    <row r="1746" spans="5:5" x14ac:dyDescent="0.3">
      <c r="E1746" s="37"/>
    </row>
    <row r="1747" spans="5:5" x14ac:dyDescent="0.3">
      <c r="E1747" s="37"/>
    </row>
    <row r="1748" spans="5:5" x14ac:dyDescent="0.3">
      <c r="E1748" s="37"/>
    </row>
    <row r="1749" spans="5:5" x14ac:dyDescent="0.3">
      <c r="E1749" s="37"/>
    </row>
    <row r="1750" spans="5:5" x14ac:dyDescent="0.3">
      <c r="E1750" s="37"/>
    </row>
    <row r="1751" spans="5:5" x14ac:dyDescent="0.3">
      <c r="E1751" s="37"/>
    </row>
    <row r="1752" spans="5:5" x14ac:dyDescent="0.3">
      <c r="E1752" s="37"/>
    </row>
    <row r="1753" spans="5:5" x14ac:dyDescent="0.3">
      <c r="E1753" s="37"/>
    </row>
    <row r="1754" spans="5:5" x14ac:dyDescent="0.3">
      <c r="E1754" s="37"/>
    </row>
    <row r="1755" spans="5:5" x14ac:dyDescent="0.3">
      <c r="E1755" s="37"/>
    </row>
    <row r="1756" spans="5:5" x14ac:dyDescent="0.3">
      <c r="E1756" s="37"/>
    </row>
    <row r="1757" spans="5:5" x14ac:dyDescent="0.3">
      <c r="E1757" s="37"/>
    </row>
    <row r="1758" spans="5:5" x14ac:dyDescent="0.3">
      <c r="E1758" s="37"/>
    </row>
    <row r="1759" spans="5:5" x14ac:dyDescent="0.3">
      <c r="E1759" s="37"/>
    </row>
    <row r="1760" spans="5:5" x14ac:dyDescent="0.3">
      <c r="E1760" s="37"/>
    </row>
    <row r="1761" spans="5:5" x14ac:dyDescent="0.3">
      <c r="E1761" s="37"/>
    </row>
    <row r="1762" spans="5:5" x14ac:dyDescent="0.3">
      <c r="E1762" s="37"/>
    </row>
    <row r="1763" spans="5:5" x14ac:dyDescent="0.3">
      <c r="E1763" s="37"/>
    </row>
    <row r="1764" spans="5:5" x14ac:dyDescent="0.3">
      <c r="E1764" s="37"/>
    </row>
    <row r="1765" spans="5:5" x14ac:dyDescent="0.3">
      <c r="E1765" s="37"/>
    </row>
    <row r="1766" spans="5:5" x14ac:dyDescent="0.3">
      <c r="E1766" s="37"/>
    </row>
    <row r="1767" spans="5:5" x14ac:dyDescent="0.3">
      <c r="E1767" s="37"/>
    </row>
    <row r="1768" spans="5:5" x14ac:dyDescent="0.3">
      <c r="E1768" s="37"/>
    </row>
    <row r="1769" spans="5:5" x14ac:dyDescent="0.3">
      <c r="E1769" s="37"/>
    </row>
    <row r="1770" spans="5:5" x14ac:dyDescent="0.3">
      <c r="E1770" s="37"/>
    </row>
    <row r="1771" spans="5:5" x14ac:dyDescent="0.3">
      <c r="E1771" s="37"/>
    </row>
    <row r="1772" spans="5:5" x14ac:dyDescent="0.3">
      <c r="E1772" s="37"/>
    </row>
    <row r="1773" spans="5:5" x14ac:dyDescent="0.3">
      <c r="E1773" s="37"/>
    </row>
    <row r="1774" spans="5:5" x14ac:dyDescent="0.3">
      <c r="E1774" s="37"/>
    </row>
    <row r="1775" spans="5:5" x14ac:dyDescent="0.3">
      <c r="E1775" s="37"/>
    </row>
    <row r="1776" spans="5:5" x14ac:dyDescent="0.3">
      <c r="E1776" s="37"/>
    </row>
    <row r="1777" spans="5:5" x14ac:dyDescent="0.3">
      <c r="E1777" s="37"/>
    </row>
    <row r="1778" spans="5:5" x14ac:dyDescent="0.3">
      <c r="E1778" s="37"/>
    </row>
    <row r="1779" spans="5:5" x14ac:dyDescent="0.3">
      <c r="E1779" s="37"/>
    </row>
    <row r="1780" spans="5:5" x14ac:dyDescent="0.3">
      <c r="E1780" s="37"/>
    </row>
    <row r="1781" spans="5:5" x14ac:dyDescent="0.3">
      <c r="E1781" s="37"/>
    </row>
    <row r="1782" spans="5:5" x14ac:dyDescent="0.3">
      <c r="E1782" s="37"/>
    </row>
    <row r="1783" spans="5:5" x14ac:dyDescent="0.3">
      <c r="E1783" s="37"/>
    </row>
    <row r="1784" spans="5:5" x14ac:dyDescent="0.3">
      <c r="E1784" s="37"/>
    </row>
    <row r="1785" spans="5:5" x14ac:dyDescent="0.3">
      <c r="E1785" s="37"/>
    </row>
    <row r="1786" spans="5:5" x14ac:dyDescent="0.3">
      <c r="E1786" s="37"/>
    </row>
    <row r="1787" spans="5:5" x14ac:dyDescent="0.3">
      <c r="E1787" s="37"/>
    </row>
    <row r="1788" spans="5:5" x14ac:dyDescent="0.3">
      <c r="E1788" s="37"/>
    </row>
    <row r="1789" spans="5:5" x14ac:dyDescent="0.3">
      <c r="E1789" s="37"/>
    </row>
    <row r="1790" spans="5:5" x14ac:dyDescent="0.3">
      <c r="E1790" s="37"/>
    </row>
    <row r="1791" spans="5:5" x14ac:dyDescent="0.3">
      <c r="E1791" s="37"/>
    </row>
    <row r="1792" spans="5:5" x14ac:dyDescent="0.3">
      <c r="E1792" s="37"/>
    </row>
    <row r="1793" spans="5:5" x14ac:dyDescent="0.3">
      <c r="E1793" s="37"/>
    </row>
    <row r="1794" spans="5:5" x14ac:dyDescent="0.3">
      <c r="E1794" s="37"/>
    </row>
    <row r="1795" spans="5:5" x14ac:dyDescent="0.3">
      <c r="E1795" s="37"/>
    </row>
    <row r="1796" spans="5:5" x14ac:dyDescent="0.3">
      <c r="E1796" s="37"/>
    </row>
    <row r="1797" spans="5:5" x14ac:dyDescent="0.3">
      <c r="E1797" s="37"/>
    </row>
    <row r="1798" spans="5:5" x14ac:dyDescent="0.3">
      <c r="E1798" s="37"/>
    </row>
    <row r="1799" spans="5:5" x14ac:dyDescent="0.3">
      <c r="E1799" s="37"/>
    </row>
    <row r="1800" spans="5:5" x14ac:dyDescent="0.3">
      <c r="E1800" s="37"/>
    </row>
    <row r="1801" spans="5:5" x14ac:dyDescent="0.3">
      <c r="E1801" s="37"/>
    </row>
    <row r="1802" spans="5:5" x14ac:dyDescent="0.3">
      <c r="E1802" s="37"/>
    </row>
    <row r="1803" spans="5:5" x14ac:dyDescent="0.3">
      <c r="E1803" s="37"/>
    </row>
    <row r="1804" spans="5:5" x14ac:dyDescent="0.3">
      <c r="E1804" s="37"/>
    </row>
    <row r="1805" spans="5:5" x14ac:dyDescent="0.3">
      <c r="E1805" s="37"/>
    </row>
    <row r="1806" spans="5:5" x14ac:dyDescent="0.3">
      <c r="E1806" s="37"/>
    </row>
    <row r="1807" spans="5:5" x14ac:dyDescent="0.3">
      <c r="E1807" s="37"/>
    </row>
    <row r="1808" spans="5:5" x14ac:dyDescent="0.3">
      <c r="E1808" s="37"/>
    </row>
    <row r="1809" spans="5:5" x14ac:dyDescent="0.3">
      <c r="E1809" s="37"/>
    </row>
    <row r="1810" spans="5:5" x14ac:dyDescent="0.3">
      <c r="E1810" s="37"/>
    </row>
    <row r="1811" spans="5:5" x14ac:dyDescent="0.3">
      <c r="E1811" s="37"/>
    </row>
    <row r="1812" spans="5:5" x14ac:dyDescent="0.3">
      <c r="E1812" s="37"/>
    </row>
    <row r="1813" spans="5:5" x14ac:dyDescent="0.3">
      <c r="E1813" s="37"/>
    </row>
    <row r="1814" spans="5:5" x14ac:dyDescent="0.3">
      <c r="E1814" s="37"/>
    </row>
    <row r="1815" spans="5:5" x14ac:dyDescent="0.3">
      <c r="E1815" s="37"/>
    </row>
    <row r="1816" spans="5:5" x14ac:dyDescent="0.3">
      <c r="E1816" s="37"/>
    </row>
    <row r="1817" spans="5:5" x14ac:dyDescent="0.3">
      <c r="E1817" s="37"/>
    </row>
    <row r="1818" spans="5:5" x14ac:dyDescent="0.3">
      <c r="E1818" s="37"/>
    </row>
    <row r="1819" spans="5:5" x14ac:dyDescent="0.3">
      <c r="E1819" s="37"/>
    </row>
    <row r="1820" spans="5:5" x14ac:dyDescent="0.3">
      <c r="E1820" s="37"/>
    </row>
    <row r="1821" spans="5:5" x14ac:dyDescent="0.3">
      <c r="E1821" s="37"/>
    </row>
    <row r="1822" spans="5:5" x14ac:dyDescent="0.3">
      <c r="E1822" s="37"/>
    </row>
    <row r="1823" spans="5:5" x14ac:dyDescent="0.3">
      <c r="E1823" s="37"/>
    </row>
    <row r="1824" spans="5:5" x14ac:dyDescent="0.3">
      <c r="E1824" s="37"/>
    </row>
    <row r="1825" spans="5:5" x14ac:dyDescent="0.3">
      <c r="E1825" s="37"/>
    </row>
    <row r="1826" spans="5:5" x14ac:dyDescent="0.3">
      <c r="E1826" s="37"/>
    </row>
    <row r="1827" spans="5:5" x14ac:dyDescent="0.3">
      <c r="E1827" s="37"/>
    </row>
    <row r="1828" spans="5:5" x14ac:dyDescent="0.3">
      <c r="E1828" s="37"/>
    </row>
    <row r="1829" spans="5:5" x14ac:dyDescent="0.3">
      <c r="E1829" s="37"/>
    </row>
    <row r="1830" spans="5:5" x14ac:dyDescent="0.3">
      <c r="E1830" s="37"/>
    </row>
    <row r="1831" spans="5:5" x14ac:dyDescent="0.3">
      <c r="E1831" s="37"/>
    </row>
    <row r="1832" spans="5:5" x14ac:dyDescent="0.3">
      <c r="E1832" s="37"/>
    </row>
    <row r="1833" spans="5:5" x14ac:dyDescent="0.3">
      <c r="E1833" s="37"/>
    </row>
    <row r="1834" spans="5:5" x14ac:dyDescent="0.3">
      <c r="E1834" s="37"/>
    </row>
    <row r="1835" spans="5:5" x14ac:dyDescent="0.3">
      <c r="E1835" s="37"/>
    </row>
    <row r="1836" spans="5:5" x14ac:dyDescent="0.3">
      <c r="E1836" s="37"/>
    </row>
    <row r="1837" spans="5:5" x14ac:dyDescent="0.3">
      <c r="E1837" s="37"/>
    </row>
    <row r="1838" spans="5:5" x14ac:dyDescent="0.3">
      <c r="E1838" s="37"/>
    </row>
    <row r="1839" spans="5:5" x14ac:dyDescent="0.3">
      <c r="E1839" s="37"/>
    </row>
    <row r="1840" spans="5:5" x14ac:dyDescent="0.3">
      <c r="E1840" s="37"/>
    </row>
    <row r="1841" spans="5:5" x14ac:dyDescent="0.3">
      <c r="E1841" s="37"/>
    </row>
    <row r="1842" spans="5:5" x14ac:dyDescent="0.3">
      <c r="E1842" s="37"/>
    </row>
    <row r="1843" spans="5:5" x14ac:dyDescent="0.3">
      <c r="E1843" s="37"/>
    </row>
    <row r="1844" spans="5:5" x14ac:dyDescent="0.3">
      <c r="E1844" s="37"/>
    </row>
    <row r="1845" spans="5:5" x14ac:dyDescent="0.3">
      <c r="E1845" s="37"/>
    </row>
    <row r="1846" spans="5:5" x14ac:dyDescent="0.3">
      <c r="E1846" s="37"/>
    </row>
    <row r="1847" spans="5:5" x14ac:dyDescent="0.3">
      <c r="E1847" s="37"/>
    </row>
    <row r="1848" spans="5:5" x14ac:dyDescent="0.3">
      <c r="E1848" s="37"/>
    </row>
    <row r="1849" spans="5:5" x14ac:dyDescent="0.3">
      <c r="E1849" s="37"/>
    </row>
    <row r="1850" spans="5:5" x14ac:dyDescent="0.3">
      <c r="E1850" s="37"/>
    </row>
    <row r="1851" spans="5:5" x14ac:dyDescent="0.3">
      <c r="E1851" s="37"/>
    </row>
    <row r="1852" spans="5:5" x14ac:dyDescent="0.3">
      <c r="E1852" s="37"/>
    </row>
    <row r="1853" spans="5:5" x14ac:dyDescent="0.3">
      <c r="E1853" s="37"/>
    </row>
    <row r="1854" spans="5:5" x14ac:dyDescent="0.3">
      <c r="E1854" s="37"/>
    </row>
    <row r="1855" spans="5:5" x14ac:dyDescent="0.3">
      <c r="E1855" s="37"/>
    </row>
    <row r="1856" spans="5:5" x14ac:dyDescent="0.3">
      <c r="E1856" s="37"/>
    </row>
    <row r="1857" spans="5:5" x14ac:dyDescent="0.3">
      <c r="E1857" s="37"/>
    </row>
    <row r="1858" spans="5:5" x14ac:dyDescent="0.3">
      <c r="E1858" s="37"/>
    </row>
    <row r="1859" spans="5:5" x14ac:dyDescent="0.3">
      <c r="E1859" s="37"/>
    </row>
    <row r="1860" spans="5:5" x14ac:dyDescent="0.3">
      <c r="E1860" s="37"/>
    </row>
    <row r="1861" spans="5:5" x14ac:dyDescent="0.3">
      <c r="E1861" s="37"/>
    </row>
    <row r="1862" spans="5:5" x14ac:dyDescent="0.3">
      <c r="E1862" s="37"/>
    </row>
    <row r="1863" spans="5:5" x14ac:dyDescent="0.3">
      <c r="E1863" s="37"/>
    </row>
    <row r="1864" spans="5:5" x14ac:dyDescent="0.3">
      <c r="E1864" s="37"/>
    </row>
    <row r="1865" spans="5:5" x14ac:dyDescent="0.3">
      <c r="E1865" s="37"/>
    </row>
    <row r="1866" spans="5:5" x14ac:dyDescent="0.3">
      <c r="E1866" s="37"/>
    </row>
    <row r="1867" spans="5:5" x14ac:dyDescent="0.3">
      <c r="E1867" s="37"/>
    </row>
    <row r="1868" spans="5:5" x14ac:dyDescent="0.3">
      <c r="E1868" s="37"/>
    </row>
    <row r="1869" spans="5:5" x14ac:dyDescent="0.3">
      <c r="E1869" s="37"/>
    </row>
    <row r="1870" spans="5:5" x14ac:dyDescent="0.3">
      <c r="E1870" s="37"/>
    </row>
    <row r="1871" spans="5:5" x14ac:dyDescent="0.3">
      <c r="E1871" s="37"/>
    </row>
    <row r="1872" spans="5:5" x14ac:dyDescent="0.3">
      <c r="E1872" s="37"/>
    </row>
    <row r="1873" spans="5:5" x14ac:dyDescent="0.3">
      <c r="E1873" s="37"/>
    </row>
    <row r="1874" spans="5:5" x14ac:dyDescent="0.3">
      <c r="E1874" s="37"/>
    </row>
    <row r="1875" spans="5:5" x14ac:dyDescent="0.3">
      <c r="E1875" s="37"/>
    </row>
    <row r="1876" spans="5:5" x14ac:dyDescent="0.3">
      <c r="E1876" s="37"/>
    </row>
    <row r="1877" spans="5:5" x14ac:dyDescent="0.3">
      <c r="E1877" s="37"/>
    </row>
    <row r="1878" spans="5:5" x14ac:dyDescent="0.3">
      <c r="E1878" s="37"/>
    </row>
    <row r="1879" spans="5:5" x14ac:dyDescent="0.3">
      <c r="E1879" s="37"/>
    </row>
    <row r="1880" spans="5:5" x14ac:dyDescent="0.3">
      <c r="E1880" s="37"/>
    </row>
    <row r="1881" spans="5:5" x14ac:dyDescent="0.3">
      <c r="E1881" s="37"/>
    </row>
    <row r="1882" spans="5:5" x14ac:dyDescent="0.3">
      <c r="E1882" s="37"/>
    </row>
    <row r="1883" spans="5:5" x14ac:dyDescent="0.3">
      <c r="E1883" s="37"/>
    </row>
    <row r="1884" spans="5:5" x14ac:dyDescent="0.3">
      <c r="E1884" s="37"/>
    </row>
    <row r="1885" spans="5:5" x14ac:dyDescent="0.3">
      <c r="E1885" s="37"/>
    </row>
    <row r="1886" spans="5:5" x14ac:dyDescent="0.3">
      <c r="E1886" s="37"/>
    </row>
    <row r="1887" spans="5:5" x14ac:dyDescent="0.3">
      <c r="E1887" s="37"/>
    </row>
    <row r="1888" spans="5:5" x14ac:dyDescent="0.3">
      <c r="E1888" s="37"/>
    </row>
    <row r="1889" spans="5:5" x14ac:dyDescent="0.3">
      <c r="E1889" s="37"/>
    </row>
    <row r="1890" spans="5:5" x14ac:dyDescent="0.3">
      <c r="E1890" s="37"/>
    </row>
    <row r="1891" spans="5:5" x14ac:dyDescent="0.3">
      <c r="E1891" s="37"/>
    </row>
    <row r="1892" spans="5:5" x14ac:dyDescent="0.3">
      <c r="E1892" s="37"/>
    </row>
    <row r="1893" spans="5:5" x14ac:dyDescent="0.3">
      <c r="E1893" s="37"/>
    </row>
    <row r="1894" spans="5:5" x14ac:dyDescent="0.3">
      <c r="E1894" s="37"/>
    </row>
    <row r="1895" spans="5:5" x14ac:dyDescent="0.3">
      <c r="E1895" s="37"/>
    </row>
    <row r="1896" spans="5:5" x14ac:dyDescent="0.3">
      <c r="E1896" s="37"/>
    </row>
    <row r="1897" spans="5:5" x14ac:dyDescent="0.3">
      <c r="E1897" s="37"/>
    </row>
    <row r="1898" spans="5:5" x14ac:dyDescent="0.3">
      <c r="E1898" s="37"/>
    </row>
    <row r="1899" spans="5:5" x14ac:dyDescent="0.3">
      <c r="E1899" s="37"/>
    </row>
    <row r="1900" spans="5:5" x14ac:dyDescent="0.3">
      <c r="E1900" s="37"/>
    </row>
    <row r="1901" spans="5:5" x14ac:dyDescent="0.3">
      <c r="E1901" s="37"/>
    </row>
    <row r="1902" spans="5:5" x14ac:dyDescent="0.3">
      <c r="E1902" s="37"/>
    </row>
    <row r="1903" spans="5:5" x14ac:dyDescent="0.3">
      <c r="E1903" s="37"/>
    </row>
    <row r="1904" spans="5:5" x14ac:dyDescent="0.3">
      <c r="E1904" s="37"/>
    </row>
    <row r="1905" spans="5:5" x14ac:dyDescent="0.3">
      <c r="E1905" s="37"/>
    </row>
    <row r="1906" spans="5:5" x14ac:dyDescent="0.3">
      <c r="E1906" s="37"/>
    </row>
    <row r="1907" spans="5:5" x14ac:dyDescent="0.3">
      <c r="E1907" s="37"/>
    </row>
    <row r="1908" spans="5:5" x14ac:dyDescent="0.3">
      <c r="E1908" s="37"/>
    </row>
    <row r="1909" spans="5:5" x14ac:dyDescent="0.3">
      <c r="E1909" s="37"/>
    </row>
    <row r="1910" spans="5:5" x14ac:dyDescent="0.3">
      <c r="E1910" s="37"/>
    </row>
    <row r="1911" spans="5:5" x14ac:dyDescent="0.3">
      <c r="E1911" s="37"/>
    </row>
    <row r="1912" spans="5:5" x14ac:dyDescent="0.3">
      <c r="E1912" s="37"/>
    </row>
    <row r="1913" spans="5:5" x14ac:dyDescent="0.3">
      <c r="E1913" s="37"/>
    </row>
    <row r="1914" spans="5:5" x14ac:dyDescent="0.3">
      <c r="E1914" s="37"/>
    </row>
    <row r="1915" spans="5:5" x14ac:dyDescent="0.3">
      <c r="E1915" s="37"/>
    </row>
    <row r="1916" spans="5:5" x14ac:dyDescent="0.3">
      <c r="E1916" s="37"/>
    </row>
    <row r="1917" spans="5:5" x14ac:dyDescent="0.3">
      <c r="E1917" s="37"/>
    </row>
    <row r="1918" spans="5:5" x14ac:dyDescent="0.3">
      <c r="E1918" s="37"/>
    </row>
    <row r="1919" spans="5:5" x14ac:dyDescent="0.3">
      <c r="E1919" s="37"/>
    </row>
    <row r="1920" spans="5:5" x14ac:dyDescent="0.3">
      <c r="E1920" s="37"/>
    </row>
    <row r="1921" spans="5:5" x14ac:dyDescent="0.3">
      <c r="E1921" s="37"/>
    </row>
    <row r="1922" spans="5:5" x14ac:dyDescent="0.3">
      <c r="E1922" s="37"/>
    </row>
    <row r="1923" spans="5:5" x14ac:dyDescent="0.3">
      <c r="E1923" s="37"/>
    </row>
    <row r="1924" spans="5:5" x14ac:dyDescent="0.3">
      <c r="E1924" s="37"/>
    </row>
    <row r="1925" spans="5:5" x14ac:dyDescent="0.3">
      <c r="E1925" s="37"/>
    </row>
    <row r="1926" spans="5:5" x14ac:dyDescent="0.3">
      <c r="E1926" s="37"/>
    </row>
    <row r="1927" spans="5:5" x14ac:dyDescent="0.3">
      <c r="E1927" s="37"/>
    </row>
    <row r="1928" spans="5:5" x14ac:dyDescent="0.3">
      <c r="E1928" s="37"/>
    </row>
    <row r="1929" spans="5:5" x14ac:dyDescent="0.3">
      <c r="E1929" s="37"/>
    </row>
    <row r="1930" spans="5:5" x14ac:dyDescent="0.3">
      <c r="E1930" s="37"/>
    </row>
    <row r="1931" spans="5:5" x14ac:dyDescent="0.3">
      <c r="E1931" s="37"/>
    </row>
    <row r="1932" spans="5:5" x14ac:dyDescent="0.3">
      <c r="E1932" s="37"/>
    </row>
    <row r="1933" spans="5:5" x14ac:dyDescent="0.3">
      <c r="E1933" s="37"/>
    </row>
    <row r="1934" spans="5:5" x14ac:dyDescent="0.3">
      <c r="E1934" s="37"/>
    </row>
    <row r="1935" spans="5:5" x14ac:dyDescent="0.3">
      <c r="E1935" s="37"/>
    </row>
    <row r="1936" spans="5:5" x14ac:dyDescent="0.3">
      <c r="E1936" s="37"/>
    </row>
    <row r="1937" spans="5:5" x14ac:dyDescent="0.3">
      <c r="E1937" s="37"/>
    </row>
    <row r="1938" spans="5:5" x14ac:dyDescent="0.3">
      <c r="E1938" s="37"/>
    </row>
    <row r="1939" spans="5:5" x14ac:dyDescent="0.3">
      <c r="E1939" s="37"/>
    </row>
    <row r="1940" spans="5:5" x14ac:dyDescent="0.3">
      <c r="E1940" s="37"/>
    </row>
    <row r="1941" spans="5:5" x14ac:dyDescent="0.3">
      <c r="E1941" s="37"/>
    </row>
    <row r="1942" spans="5:5" x14ac:dyDescent="0.3">
      <c r="E1942" s="37"/>
    </row>
    <row r="1943" spans="5:5" x14ac:dyDescent="0.3">
      <c r="E1943" s="37"/>
    </row>
    <row r="1944" spans="5:5" x14ac:dyDescent="0.3">
      <c r="E1944" s="37"/>
    </row>
    <row r="1945" spans="5:5" x14ac:dyDescent="0.3">
      <c r="E1945" s="37"/>
    </row>
    <row r="1946" spans="5:5" x14ac:dyDescent="0.3">
      <c r="E1946" s="37"/>
    </row>
    <row r="1947" spans="5:5" x14ac:dyDescent="0.3">
      <c r="E1947" s="37"/>
    </row>
    <row r="1948" spans="5:5" x14ac:dyDescent="0.3">
      <c r="E1948" s="37"/>
    </row>
    <row r="1949" spans="5:5" x14ac:dyDescent="0.3">
      <c r="E1949" s="37"/>
    </row>
    <row r="1950" spans="5:5" x14ac:dyDescent="0.3">
      <c r="E1950" s="37"/>
    </row>
    <row r="1951" spans="5:5" x14ac:dyDescent="0.3">
      <c r="E1951" s="37"/>
    </row>
    <row r="1952" spans="5:5" x14ac:dyDescent="0.3">
      <c r="E1952" s="37"/>
    </row>
    <row r="1953" spans="5:5" x14ac:dyDescent="0.3">
      <c r="E1953" s="37"/>
    </row>
    <row r="1954" spans="5:5" x14ac:dyDescent="0.3">
      <c r="E1954" s="37"/>
    </row>
    <row r="1955" spans="5:5" x14ac:dyDescent="0.3">
      <c r="E1955" s="37"/>
    </row>
    <row r="1956" spans="5:5" x14ac:dyDescent="0.3">
      <c r="E1956" s="37"/>
    </row>
    <row r="1957" spans="5:5" x14ac:dyDescent="0.3">
      <c r="E1957" s="37"/>
    </row>
    <row r="1958" spans="5:5" x14ac:dyDescent="0.3">
      <c r="E1958" s="37"/>
    </row>
    <row r="1959" spans="5:5" x14ac:dyDescent="0.3">
      <c r="E1959" s="37"/>
    </row>
    <row r="1960" spans="5:5" x14ac:dyDescent="0.3">
      <c r="E1960" s="37"/>
    </row>
    <row r="1961" spans="5:5" x14ac:dyDescent="0.3">
      <c r="E1961" s="37"/>
    </row>
    <row r="1962" spans="5:5" x14ac:dyDescent="0.3">
      <c r="E1962" s="37"/>
    </row>
    <row r="1963" spans="5:5" x14ac:dyDescent="0.3">
      <c r="E1963" s="37"/>
    </row>
    <row r="1964" spans="5:5" x14ac:dyDescent="0.3">
      <c r="E1964" s="37"/>
    </row>
    <row r="1965" spans="5:5" x14ac:dyDescent="0.3">
      <c r="E1965" s="37"/>
    </row>
    <row r="1966" spans="5:5" x14ac:dyDescent="0.3">
      <c r="E1966" s="37"/>
    </row>
    <row r="1967" spans="5:5" x14ac:dyDescent="0.3">
      <c r="E1967" s="37"/>
    </row>
    <row r="1968" spans="5:5" x14ac:dyDescent="0.3">
      <c r="E1968" s="37"/>
    </row>
    <row r="1969" spans="5:5" x14ac:dyDescent="0.3">
      <c r="E1969" s="37"/>
    </row>
    <row r="1970" spans="5:5" x14ac:dyDescent="0.3">
      <c r="E1970" s="37"/>
    </row>
    <row r="1971" spans="5:5" x14ac:dyDescent="0.3">
      <c r="E1971" s="37"/>
    </row>
    <row r="1972" spans="5:5" x14ac:dyDescent="0.3">
      <c r="E1972" s="37"/>
    </row>
    <row r="1973" spans="5:5" x14ac:dyDescent="0.3">
      <c r="E1973" s="37"/>
    </row>
    <row r="1974" spans="5:5" x14ac:dyDescent="0.3">
      <c r="E1974" s="37"/>
    </row>
    <row r="1975" spans="5:5" x14ac:dyDescent="0.3">
      <c r="E1975" s="37"/>
    </row>
    <row r="1976" spans="5:5" x14ac:dyDescent="0.3">
      <c r="E1976" s="37"/>
    </row>
    <row r="1977" spans="5:5" x14ac:dyDescent="0.3">
      <c r="E1977" s="37"/>
    </row>
    <row r="1978" spans="5:5" x14ac:dyDescent="0.3">
      <c r="E1978" s="37"/>
    </row>
    <row r="1979" spans="5:5" x14ac:dyDescent="0.3">
      <c r="E1979" s="37"/>
    </row>
    <row r="1980" spans="5:5" x14ac:dyDescent="0.3">
      <c r="E1980" s="37"/>
    </row>
    <row r="1981" spans="5:5" x14ac:dyDescent="0.3">
      <c r="E1981" s="37"/>
    </row>
    <row r="1982" spans="5:5" x14ac:dyDescent="0.3">
      <c r="E1982" s="37"/>
    </row>
    <row r="1983" spans="5:5" x14ac:dyDescent="0.3">
      <c r="E1983" s="37"/>
    </row>
    <row r="1984" spans="5:5" x14ac:dyDescent="0.3">
      <c r="E1984" s="37"/>
    </row>
    <row r="1985" spans="5:5" x14ac:dyDescent="0.3">
      <c r="E1985" s="37"/>
    </row>
    <row r="1986" spans="5:5" x14ac:dyDescent="0.3">
      <c r="E1986" s="37"/>
    </row>
    <row r="1987" spans="5:5" x14ac:dyDescent="0.3">
      <c r="E1987" s="37"/>
    </row>
    <row r="1988" spans="5:5" x14ac:dyDescent="0.3">
      <c r="E1988" s="37"/>
    </row>
    <row r="1989" spans="5:5" x14ac:dyDescent="0.3">
      <c r="E1989" s="37"/>
    </row>
    <row r="1990" spans="5:5" x14ac:dyDescent="0.3">
      <c r="E1990" s="37"/>
    </row>
    <row r="1991" spans="5:5" x14ac:dyDescent="0.3">
      <c r="E1991" s="37"/>
    </row>
    <row r="1992" spans="5:5" x14ac:dyDescent="0.3">
      <c r="E1992" s="37"/>
    </row>
    <row r="1993" spans="5:5" x14ac:dyDescent="0.3">
      <c r="E1993" s="37"/>
    </row>
    <row r="1994" spans="5:5" x14ac:dyDescent="0.3">
      <c r="E1994" s="37"/>
    </row>
    <row r="1995" spans="5:5" x14ac:dyDescent="0.3">
      <c r="E1995" s="37"/>
    </row>
    <row r="1996" spans="5:5" x14ac:dyDescent="0.3">
      <c r="E1996" s="37"/>
    </row>
    <row r="1997" spans="5:5" x14ac:dyDescent="0.3">
      <c r="E1997" s="37"/>
    </row>
    <row r="1998" spans="5:5" x14ac:dyDescent="0.3">
      <c r="E1998" s="37"/>
    </row>
    <row r="1999" spans="5:5" x14ac:dyDescent="0.3">
      <c r="E1999" s="37"/>
    </row>
    <row r="2000" spans="5:5" x14ac:dyDescent="0.3">
      <c r="E2000" s="37"/>
    </row>
    <row r="2001" spans="5:5" x14ac:dyDescent="0.3">
      <c r="E2001" s="37"/>
    </row>
    <row r="2002" spans="5:5" x14ac:dyDescent="0.3">
      <c r="E2002" s="37"/>
    </row>
    <row r="2003" spans="5:5" x14ac:dyDescent="0.3">
      <c r="E2003" s="37"/>
    </row>
    <row r="2004" spans="5:5" x14ac:dyDescent="0.3">
      <c r="E2004" s="37"/>
    </row>
    <row r="2005" spans="5:5" x14ac:dyDescent="0.3">
      <c r="E2005" s="37"/>
    </row>
    <row r="2006" spans="5:5" x14ac:dyDescent="0.3">
      <c r="E2006" s="37"/>
    </row>
    <row r="2007" spans="5:5" x14ac:dyDescent="0.3">
      <c r="E2007" s="37"/>
    </row>
    <row r="2008" spans="5:5" x14ac:dyDescent="0.3">
      <c r="E2008" s="37"/>
    </row>
    <row r="2009" spans="5:5" x14ac:dyDescent="0.3">
      <c r="E2009" s="37"/>
    </row>
    <row r="2010" spans="5:5" x14ac:dyDescent="0.3">
      <c r="E2010" s="37"/>
    </row>
    <row r="2011" spans="5:5" x14ac:dyDescent="0.3">
      <c r="E2011" s="37"/>
    </row>
    <row r="2012" spans="5:5" x14ac:dyDescent="0.3">
      <c r="E2012" s="37"/>
    </row>
    <row r="2013" spans="5:5" x14ac:dyDescent="0.3">
      <c r="E2013" s="37"/>
    </row>
    <row r="2014" spans="5:5" x14ac:dyDescent="0.3">
      <c r="E2014" s="37"/>
    </row>
    <row r="2015" spans="5:5" x14ac:dyDescent="0.3">
      <c r="E2015" s="37"/>
    </row>
    <row r="2016" spans="5:5" x14ac:dyDescent="0.3">
      <c r="E2016" s="37"/>
    </row>
    <row r="2017" spans="5:5" x14ac:dyDescent="0.3">
      <c r="E2017" s="37"/>
    </row>
    <row r="2018" spans="5:5" x14ac:dyDescent="0.3">
      <c r="E2018" s="37"/>
    </row>
    <row r="2019" spans="5:5" x14ac:dyDescent="0.3">
      <c r="E2019" s="37"/>
    </row>
    <row r="2020" spans="5:5" x14ac:dyDescent="0.3">
      <c r="E2020" s="37"/>
    </row>
    <row r="2021" spans="5:5" x14ac:dyDescent="0.3">
      <c r="E2021" s="37"/>
    </row>
    <row r="2022" spans="5:5" x14ac:dyDescent="0.3">
      <c r="E2022" s="37"/>
    </row>
    <row r="2023" spans="5:5" x14ac:dyDescent="0.3">
      <c r="E2023" s="37"/>
    </row>
    <row r="2024" spans="5:5" x14ac:dyDescent="0.3">
      <c r="E2024" s="37"/>
    </row>
    <row r="2025" spans="5:5" x14ac:dyDescent="0.3">
      <c r="E2025" s="37"/>
    </row>
    <row r="2026" spans="5:5" x14ac:dyDescent="0.3">
      <c r="E2026" s="37"/>
    </row>
    <row r="2027" spans="5:5" x14ac:dyDescent="0.3">
      <c r="E2027" s="37"/>
    </row>
    <row r="2028" spans="5:5" x14ac:dyDescent="0.3">
      <c r="E2028" s="37"/>
    </row>
    <row r="2029" spans="5:5" x14ac:dyDescent="0.3">
      <c r="E2029" s="37"/>
    </row>
    <row r="2030" spans="5:5" x14ac:dyDescent="0.3">
      <c r="E2030" s="37"/>
    </row>
    <row r="2031" spans="5:5" x14ac:dyDescent="0.3">
      <c r="E2031" s="37"/>
    </row>
    <row r="2032" spans="5:5" x14ac:dyDescent="0.3">
      <c r="E2032" s="37"/>
    </row>
    <row r="2033" spans="5:5" x14ac:dyDescent="0.3">
      <c r="E2033" s="37"/>
    </row>
    <row r="2034" spans="5:5" x14ac:dyDescent="0.3">
      <c r="E2034" s="37"/>
    </row>
    <row r="2035" spans="5:5" x14ac:dyDescent="0.3">
      <c r="E2035" s="37"/>
    </row>
    <row r="2036" spans="5:5" x14ac:dyDescent="0.3">
      <c r="E2036" s="37"/>
    </row>
    <row r="2037" spans="5:5" x14ac:dyDescent="0.3">
      <c r="E2037" s="37"/>
    </row>
    <row r="2038" spans="5:5" x14ac:dyDescent="0.3">
      <c r="E2038" s="37"/>
    </row>
    <row r="2039" spans="5:5" x14ac:dyDescent="0.3">
      <c r="E2039" s="37"/>
    </row>
    <row r="2040" spans="5:5" x14ac:dyDescent="0.3">
      <c r="E2040" s="37"/>
    </row>
    <row r="2041" spans="5:5" x14ac:dyDescent="0.3">
      <c r="E2041" s="37"/>
    </row>
    <row r="2042" spans="5:5" x14ac:dyDescent="0.3">
      <c r="E2042" s="37"/>
    </row>
    <row r="2043" spans="5:5" x14ac:dyDescent="0.3">
      <c r="E2043" s="37"/>
    </row>
    <row r="2044" spans="5:5" x14ac:dyDescent="0.3">
      <c r="E2044" s="37"/>
    </row>
    <row r="2045" spans="5:5" x14ac:dyDescent="0.3">
      <c r="E2045" s="37"/>
    </row>
    <row r="2046" spans="5:5" x14ac:dyDescent="0.3">
      <c r="E2046" s="37"/>
    </row>
    <row r="2047" spans="5:5" x14ac:dyDescent="0.3">
      <c r="E2047" s="37"/>
    </row>
    <row r="2048" spans="5:5" x14ac:dyDescent="0.3">
      <c r="E2048" s="37"/>
    </row>
    <row r="2049" spans="5:5" x14ac:dyDescent="0.3">
      <c r="E2049" s="37"/>
    </row>
    <row r="2050" spans="5:5" x14ac:dyDescent="0.3">
      <c r="E2050" s="37"/>
    </row>
    <row r="2051" spans="5:5" x14ac:dyDescent="0.3">
      <c r="E2051" s="37"/>
    </row>
    <row r="2052" spans="5:5" x14ac:dyDescent="0.3">
      <c r="E2052" s="37"/>
    </row>
    <row r="2053" spans="5:5" x14ac:dyDescent="0.3">
      <c r="E2053" s="37"/>
    </row>
    <row r="2054" spans="5:5" x14ac:dyDescent="0.3">
      <c r="E2054" s="37"/>
    </row>
    <row r="2055" spans="5:5" x14ac:dyDescent="0.3">
      <c r="E2055" s="37"/>
    </row>
    <row r="2056" spans="5:5" x14ac:dyDescent="0.3">
      <c r="E2056" s="37"/>
    </row>
    <row r="2057" spans="5:5" x14ac:dyDescent="0.3">
      <c r="E2057" s="37"/>
    </row>
    <row r="2058" spans="5:5" x14ac:dyDescent="0.3">
      <c r="E2058" s="37"/>
    </row>
    <row r="2059" spans="5:5" x14ac:dyDescent="0.3">
      <c r="E2059" s="37"/>
    </row>
    <row r="2060" spans="5:5" x14ac:dyDescent="0.3">
      <c r="E2060" s="37"/>
    </row>
    <row r="2061" spans="5:5" x14ac:dyDescent="0.3">
      <c r="E2061" s="37"/>
    </row>
    <row r="2062" spans="5:5" x14ac:dyDescent="0.3">
      <c r="E2062" s="37"/>
    </row>
    <row r="2063" spans="5:5" x14ac:dyDescent="0.3">
      <c r="E2063" s="37"/>
    </row>
    <row r="2064" spans="5:5" x14ac:dyDescent="0.3">
      <c r="E2064" s="37"/>
    </row>
    <row r="2065" spans="5:5" x14ac:dyDescent="0.3">
      <c r="E2065" s="37"/>
    </row>
    <row r="2066" spans="5:5" x14ac:dyDescent="0.3">
      <c r="E2066" s="37"/>
    </row>
    <row r="2067" spans="5:5" x14ac:dyDescent="0.3">
      <c r="E2067" s="37"/>
    </row>
    <row r="2068" spans="5:5" x14ac:dyDescent="0.3">
      <c r="E2068" s="37"/>
    </row>
    <row r="2069" spans="5:5" x14ac:dyDescent="0.3">
      <c r="E2069" s="37"/>
    </row>
    <row r="2070" spans="5:5" x14ac:dyDescent="0.3">
      <c r="E2070" s="37"/>
    </row>
    <row r="2071" spans="5:5" x14ac:dyDescent="0.3">
      <c r="E2071" s="37"/>
    </row>
    <row r="2072" spans="5:5" x14ac:dyDescent="0.3">
      <c r="E2072" s="37"/>
    </row>
    <row r="2073" spans="5:5" x14ac:dyDescent="0.3">
      <c r="E2073" s="37"/>
    </row>
    <row r="2074" spans="5:5" x14ac:dyDescent="0.3">
      <c r="E2074" s="37"/>
    </row>
    <row r="2075" spans="5:5" x14ac:dyDescent="0.3">
      <c r="E2075" s="37"/>
    </row>
    <row r="2076" spans="5:5" x14ac:dyDescent="0.3">
      <c r="E2076" s="37"/>
    </row>
    <row r="2077" spans="5:5" x14ac:dyDescent="0.3">
      <c r="E2077" s="37"/>
    </row>
    <row r="2078" spans="5:5" x14ac:dyDescent="0.3">
      <c r="E2078" s="37"/>
    </row>
    <row r="2079" spans="5:5" x14ac:dyDescent="0.3">
      <c r="E2079" s="37"/>
    </row>
    <row r="2080" spans="5:5" x14ac:dyDescent="0.3">
      <c r="E2080" s="37"/>
    </row>
    <row r="2081" spans="5:5" x14ac:dyDescent="0.3">
      <c r="E2081" s="37"/>
    </row>
    <row r="2082" spans="5:5" x14ac:dyDescent="0.3">
      <c r="E2082" s="37"/>
    </row>
    <row r="2083" spans="5:5" x14ac:dyDescent="0.3">
      <c r="E2083" s="37"/>
    </row>
    <row r="2084" spans="5:5" x14ac:dyDescent="0.3">
      <c r="E2084" s="37"/>
    </row>
    <row r="2085" spans="5:5" x14ac:dyDescent="0.3">
      <c r="E2085" s="37"/>
    </row>
    <row r="2086" spans="5:5" x14ac:dyDescent="0.3">
      <c r="E2086" s="37"/>
    </row>
    <row r="2087" spans="5:5" x14ac:dyDescent="0.3">
      <c r="E2087" s="37"/>
    </row>
    <row r="2088" spans="5:5" x14ac:dyDescent="0.3">
      <c r="E2088" s="37"/>
    </row>
    <row r="2089" spans="5:5" x14ac:dyDescent="0.3">
      <c r="E2089" s="37"/>
    </row>
    <row r="2090" spans="5:5" x14ac:dyDescent="0.3">
      <c r="E2090" s="37"/>
    </row>
    <row r="2091" spans="5:5" x14ac:dyDescent="0.3">
      <c r="E2091" s="37"/>
    </row>
    <row r="2092" spans="5:5" x14ac:dyDescent="0.3">
      <c r="E2092" s="37"/>
    </row>
    <row r="2093" spans="5:5" x14ac:dyDescent="0.3">
      <c r="E2093" s="37"/>
    </row>
    <row r="2094" spans="5:5" x14ac:dyDescent="0.3">
      <c r="E2094" s="37"/>
    </row>
    <row r="2095" spans="5:5" x14ac:dyDescent="0.3">
      <c r="E2095" s="37"/>
    </row>
    <row r="2096" spans="5:5" x14ac:dyDescent="0.3">
      <c r="E2096" s="37"/>
    </row>
    <row r="2097" spans="5:5" x14ac:dyDescent="0.3">
      <c r="E2097" s="37"/>
    </row>
    <row r="2098" spans="5:5" x14ac:dyDescent="0.3">
      <c r="E2098" s="37"/>
    </row>
    <row r="2099" spans="5:5" x14ac:dyDescent="0.3">
      <c r="E2099" s="37"/>
    </row>
    <row r="2100" spans="5:5" x14ac:dyDescent="0.3">
      <c r="E2100" s="37"/>
    </row>
    <row r="2101" spans="5:5" x14ac:dyDescent="0.3">
      <c r="E2101" s="37"/>
    </row>
    <row r="2102" spans="5:5" x14ac:dyDescent="0.3">
      <c r="E2102" s="37"/>
    </row>
    <row r="2103" spans="5:5" x14ac:dyDescent="0.3">
      <c r="E2103" s="37"/>
    </row>
    <row r="2104" spans="5:5" x14ac:dyDescent="0.3">
      <c r="E2104" s="37"/>
    </row>
    <row r="2105" spans="5:5" x14ac:dyDescent="0.3">
      <c r="E2105" s="37"/>
    </row>
    <row r="2106" spans="5:5" x14ac:dyDescent="0.3">
      <c r="E2106" s="37"/>
    </row>
    <row r="2107" spans="5:5" x14ac:dyDescent="0.3">
      <c r="E2107" s="37"/>
    </row>
    <row r="2108" spans="5:5" x14ac:dyDescent="0.3">
      <c r="E2108" s="37"/>
    </row>
    <row r="2109" spans="5:5" x14ac:dyDescent="0.3">
      <c r="E2109" s="37"/>
    </row>
    <row r="2110" spans="5:5" x14ac:dyDescent="0.3">
      <c r="E2110" s="37"/>
    </row>
    <row r="2111" spans="5:5" x14ac:dyDescent="0.3">
      <c r="E2111" s="37"/>
    </row>
    <row r="2112" spans="5:5" x14ac:dyDescent="0.3">
      <c r="E2112" s="37"/>
    </row>
    <row r="2113" spans="5:5" x14ac:dyDescent="0.3">
      <c r="E2113" s="37"/>
    </row>
    <row r="2114" spans="5:5" x14ac:dyDescent="0.3">
      <c r="E2114" s="37"/>
    </row>
    <row r="2115" spans="5:5" x14ac:dyDescent="0.3">
      <c r="E2115" s="37"/>
    </row>
    <row r="2116" spans="5:5" x14ac:dyDescent="0.3">
      <c r="E2116" s="37"/>
    </row>
    <row r="2117" spans="5:5" x14ac:dyDescent="0.3">
      <c r="E2117" s="37"/>
    </row>
    <row r="2118" spans="5:5" x14ac:dyDescent="0.3">
      <c r="E2118" s="37"/>
    </row>
    <row r="2119" spans="5:5" x14ac:dyDescent="0.3">
      <c r="E2119" s="37"/>
    </row>
    <row r="2120" spans="5:5" x14ac:dyDescent="0.3">
      <c r="E2120" s="37"/>
    </row>
    <row r="2121" spans="5:5" x14ac:dyDescent="0.3">
      <c r="E2121" s="37"/>
    </row>
    <row r="2122" spans="5:5" x14ac:dyDescent="0.3">
      <c r="E2122" s="37"/>
    </row>
    <row r="2123" spans="5:5" x14ac:dyDescent="0.3">
      <c r="E2123" s="37"/>
    </row>
    <row r="2124" spans="5:5" x14ac:dyDescent="0.3">
      <c r="E2124" s="37"/>
    </row>
    <row r="2125" spans="5:5" x14ac:dyDescent="0.3">
      <c r="E2125" s="37"/>
    </row>
    <row r="2126" spans="5:5" x14ac:dyDescent="0.3">
      <c r="E2126" s="37"/>
    </row>
    <row r="2127" spans="5:5" x14ac:dyDescent="0.3">
      <c r="E2127" s="37"/>
    </row>
    <row r="2128" spans="5:5" x14ac:dyDescent="0.3">
      <c r="E2128" s="37"/>
    </row>
    <row r="2129" spans="5:5" x14ac:dyDescent="0.3">
      <c r="E2129" s="37"/>
    </row>
    <row r="2130" spans="5:5" x14ac:dyDescent="0.3">
      <c r="E2130" s="37"/>
    </row>
    <row r="2131" spans="5:5" x14ac:dyDescent="0.3">
      <c r="E2131" s="37"/>
    </row>
    <row r="2132" spans="5:5" x14ac:dyDescent="0.3">
      <c r="E2132" s="37"/>
    </row>
    <row r="2133" spans="5:5" x14ac:dyDescent="0.3">
      <c r="E2133" s="37"/>
    </row>
    <row r="2134" spans="5:5" x14ac:dyDescent="0.3">
      <c r="E2134" s="37"/>
    </row>
    <row r="2135" spans="5:5" x14ac:dyDescent="0.3">
      <c r="E2135" s="37"/>
    </row>
    <row r="2136" spans="5:5" x14ac:dyDescent="0.3">
      <c r="E2136" s="37"/>
    </row>
    <row r="2137" spans="5:5" x14ac:dyDescent="0.3">
      <c r="E2137" s="37"/>
    </row>
    <row r="2138" spans="5:5" x14ac:dyDescent="0.3">
      <c r="E2138" s="37"/>
    </row>
    <row r="2139" spans="5:5" x14ac:dyDescent="0.3">
      <c r="E2139" s="37"/>
    </row>
    <row r="2140" spans="5:5" x14ac:dyDescent="0.3">
      <c r="E2140" s="37"/>
    </row>
    <row r="2141" spans="5:5" x14ac:dyDescent="0.3">
      <c r="E2141" s="37"/>
    </row>
    <row r="2142" spans="5:5" x14ac:dyDescent="0.3">
      <c r="E2142" s="37"/>
    </row>
    <row r="2143" spans="5:5" x14ac:dyDescent="0.3">
      <c r="E2143" s="37"/>
    </row>
    <row r="2144" spans="5:5" x14ac:dyDescent="0.3">
      <c r="E2144" s="37"/>
    </row>
    <row r="2145" spans="5:5" x14ac:dyDescent="0.3">
      <c r="E2145" s="37"/>
    </row>
    <row r="2146" spans="5:5" x14ac:dyDescent="0.3">
      <c r="E2146" s="37"/>
    </row>
    <row r="2147" spans="5:5" x14ac:dyDescent="0.3">
      <c r="E2147" s="37"/>
    </row>
    <row r="2148" spans="5:5" x14ac:dyDescent="0.3">
      <c r="E2148" s="37"/>
    </row>
    <row r="2149" spans="5:5" x14ac:dyDescent="0.3">
      <c r="E2149" s="37"/>
    </row>
    <row r="2150" spans="5:5" x14ac:dyDescent="0.3">
      <c r="E2150" s="37"/>
    </row>
    <row r="2151" spans="5:5" x14ac:dyDescent="0.3">
      <c r="E2151" s="37"/>
    </row>
    <row r="2152" spans="5:5" x14ac:dyDescent="0.3">
      <c r="E2152" s="37"/>
    </row>
    <row r="2153" spans="5:5" x14ac:dyDescent="0.3">
      <c r="E2153" s="37"/>
    </row>
    <row r="2154" spans="5:5" x14ac:dyDescent="0.3">
      <c r="E2154" s="37"/>
    </row>
    <row r="2155" spans="5:5" x14ac:dyDescent="0.3">
      <c r="E2155" s="37"/>
    </row>
    <row r="2156" spans="5:5" x14ac:dyDescent="0.3">
      <c r="E2156" s="37"/>
    </row>
    <row r="2157" spans="5:5" x14ac:dyDescent="0.3">
      <c r="E2157" s="37"/>
    </row>
    <row r="2158" spans="5:5" x14ac:dyDescent="0.3">
      <c r="E2158" s="37"/>
    </row>
    <row r="2159" spans="5:5" x14ac:dyDescent="0.3">
      <c r="E2159" s="37"/>
    </row>
    <row r="2160" spans="5:5" x14ac:dyDescent="0.3">
      <c r="E2160" s="37"/>
    </row>
    <row r="2161" spans="5:5" x14ac:dyDescent="0.3">
      <c r="E2161" s="37"/>
    </row>
    <row r="2162" spans="5:5" x14ac:dyDescent="0.3">
      <c r="E2162" s="37"/>
    </row>
    <row r="2163" spans="5:5" x14ac:dyDescent="0.3">
      <c r="E2163" s="37"/>
    </row>
    <row r="2164" spans="5:5" x14ac:dyDescent="0.3">
      <c r="E2164" s="37"/>
    </row>
    <row r="2165" spans="5:5" x14ac:dyDescent="0.3">
      <c r="E2165" s="37"/>
    </row>
    <row r="2166" spans="5:5" x14ac:dyDescent="0.3">
      <c r="E2166" s="37"/>
    </row>
    <row r="2167" spans="5:5" x14ac:dyDescent="0.3">
      <c r="E2167" s="37"/>
    </row>
    <row r="2168" spans="5:5" x14ac:dyDescent="0.3">
      <c r="E2168" s="37"/>
    </row>
    <row r="2169" spans="5:5" x14ac:dyDescent="0.3">
      <c r="E2169" s="37"/>
    </row>
    <row r="2170" spans="5:5" x14ac:dyDescent="0.3">
      <c r="E2170" s="37"/>
    </row>
    <row r="2171" spans="5:5" x14ac:dyDescent="0.3">
      <c r="E2171" s="37"/>
    </row>
    <row r="2172" spans="5:5" x14ac:dyDescent="0.3">
      <c r="E2172" s="37"/>
    </row>
    <row r="2173" spans="5:5" x14ac:dyDescent="0.3">
      <c r="E2173" s="37"/>
    </row>
    <row r="2174" spans="5:5" x14ac:dyDescent="0.3">
      <c r="E2174" s="37"/>
    </row>
    <row r="2175" spans="5:5" x14ac:dyDescent="0.3">
      <c r="E2175" s="37"/>
    </row>
    <row r="2176" spans="5:5" x14ac:dyDescent="0.3">
      <c r="E2176" s="37"/>
    </row>
    <row r="2177" spans="5:5" x14ac:dyDescent="0.3">
      <c r="E2177" s="37"/>
    </row>
    <row r="2178" spans="5:5" x14ac:dyDescent="0.3">
      <c r="E2178" s="37"/>
    </row>
    <row r="2179" spans="5:5" x14ac:dyDescent="0.3">
      <c r="E2179" s="37"/>
    </row>
    <row r="2180" spans="5:5" x14ac:dyDescent="0.3">
      <c r="E2180" s="37"/>
    </row>
    <row r="2181" spans="5:5" x14ac:dyDescent="0.3">
      <c r="E2181" s="37"/>
    </row>
    <row r="2182" spans="5:5" x14ac:dyDescent="0.3">
      <c r="E2182" s="37"/>
    </row>
    <row r="2183" spans="5:5" x14ac:dyDescent="0.3">
      <c r="E2183" s="37"/>
    </row>
    <row r="2184" spans="5:5" x14ac:dyDescent="0.3">
      <c r="E2184" s="37"/>
    </row>
    <row r="2185" spans="5:5" x14ac:dyDescent="0.3">
      <c r="E2185" s="37"/>
    </row>
    <row r="2186" spans="5:5" x14ac:dyDescent="0.3">
      <c r="E2186" s="37"/>
    </row>
    <row r="2187" spans="5:5" x14ac:dyDescent="0.3">
      <c r="E2187" s="37"/>
    </row>
    <row r="2188" spans="5:5" x14ac:dyDescent="0.3">
      <c r="E2188" s="37"/>
    </row>
    <row r="2189" spans="5:5" x14ac:dyDescent="0.3">
      <c r="E2189" s="37"/>
    </row>
    <row r="2190" spans="5:5" x14ac:dyDescent="0.3">
      <c r="E2190" s="37"/>
    </row>
    <row r="2191" spans="5:5" x14ac:dyDescent="0.3">
      <c r="E2191" s="37"/>
    </row>
    <row r="2192" spans="5:5" x14ac:dyDescent="0.3">
      <c r="E2192" s="37"/>
    </row>
    <row r="2193" spans="5:5" x14ac:dyDescent="0.3">
      <c r="E2193" s="37"/>
    </row>
    <row r="2194" spans="5:5" x14ac:dyDescent="0.3">
      <c r="E2194" s="37"/>
    </row>
    <row r="2195" spans="5:5" x14ac:dyDescent="0.3">
      <c r="E2195" s="37"/>
    </row>
    <row r="2196" spans="5:5" x14ac:dyDescent="0.3">
      <c r="E2196" s="37"/>
    </row>
    <row r="2197" spans="5:5" x14ac:dyDescent="0.3">
      <c r="E2197" s="37"/>
    </row>
    <row r="2198" spans="5:5" x14ac:dyDescent="0.3">
      <c r="E2198" s="37"/>
    </row>
    <row r="2199" spans="5:5" x14ac:dyDescent="0.3">
      <c r="E2199" s="37"/>
    </row>
    <row r="2200" spans="5:5" x14ac:dyDescent="0.3">
      <c r="E2200" s="37"/>
    </row>
    <row r="2201" spans="5:5" x14ac:dyDescent="0.3">
      <c r="E2201" s="37"/>
    </row>
    <row r="2202" spans="5:5" x14ac:dyDescent="0.3">
      <c r="E2202" s="37"/>
    </row>
    <row r="2203" spans="5:5" x14ac:dyDescent="0.3">
      <c r="E2203" s="37"/>
    </row>
    <row r="2204" spans="5:5" x14ac:dyDescent="0.3">
      <c r="E2204" s="37"/>
    </row>
    <row r="2205" spans="5:5" x14ac:dyDescent="0.3">
      <c r="E2205" s="37"/>
    </row>
    <row r="2206" spans="5:5" x14ac:dyDescent="0.3">
      <c r="E2206" s="37"/>
    </row>
    <row r="2207" spans="5:5" x14ac:dyDescent="0.3">
      <c r="E2207" s="37"/>
    </row>
    <row r="2208" spans="5:5" x14ac:dyDescent="0.3">
      <c r="E2208" s="37"/>
    </row>
    <row r="2209" spans="5:5" x14ac:dyDescent="0.3">
      <c r="E2209" s="37"/>
    </row>
    <row r="2210" spans="5:5" x14ac:dyDescent="0.3">
      <c r="E2210" s="37"/>
    </row>
    <row r="2211" spans="5:5" x14ac:dyDescent="0.3">
      <c r="E2211" s="37"/>
    </row>
    <row r="2212" spans="5:5" x14ac:dyDescent="0.3">
      <c r="E2212" s="37"/>
    </row>
    <row r="2213" spans="5:5" x14ac:dyDescent="0.3">
      <c r="E2213" s="37"/>
    </row>
    <row r="2214" spans="5:5" x14ac:dyDescent="0.3">
      <c r="E2214" s="37"/>
    </row>
    <row r="2215" spans="5:5" x14ac:dyDescent="0.3">
      <c r="E2215" s="37"/>
    </row>
    <row r="2216" spans="5:5" x14ac:dyDescent="0.3">
      <c r="E2216" s="37"/>
    </row>
    <row r="2217" spans="5:5" x14ac:dyDescent="0.3">
      <c r="E2217" s="37"/>
    </row>
    <row r="2218" spans="5:5" x14ac:dyDescent="0.3">
      <c r="E2218" s="37"/>
    </row>
    <row r="2219" spans="5:5" x14ac:dyDescent="0.3">
      <c r="E2219" s="37"/>
    </row>
    <row r="2220" spans="5:5" x14ac:dyDescent="0.3">
      <c r="E2220" s="37"/>
    </row>
    <row r="2221" spans="5:5" x14ac:dyDescent="0.3">
      <c r="E2221" s="37"/>
    </row>
    <row r="2222" spans="5:5" x14ac:dyDescent="0.3">
      <c r="E2222" s="37"/>
    </row>
    <row r="2223" spans="5:5" x14ac:dyDescent="0.3">
      <c r="E2223" s="37"/>
    </row>
    <row r="2224" spans="5:5" x14ac:dyDescent="0.3">
      <c r="E2224" s="37"/>
    </row>
    <row r="2225" spans="5:5" x14ac:dyDescent="0.3">
      <c r="E2225" s="37"/>
    </row>
    <row r="2226" spans="5:5" x14ac:dyDescent="0.3">
      <c r="E2226" s="37"/>
    </row>
    <row r="2227" spans="5:5" x14ac:dyDescent="0.3">
      <c r="E2227" s="37"/>
    </row>
    <row r="2228" spans="5:5" x14ac:dyDescent="0.3">
      <c r="E2228" s="37"/>
    </row>
    <row r="2229" spans="5:5" x14ac:dyDescent="0.3">
      <c r="E2229" s="37"/>
    </row>
    <row r="2230" spans="5:5" x14ac:dyDescent="0.3">
      <c r="E2230" s="37"/>
    </row>
    <row r="2231" spans="5:5" x14ac:dyDescent="0.3">
      <c r="E2231" s="37"/>
    </row>
    <row r="2232" spans="5:5" x14ac:dyDescent="0.3">
      <c r="E2232" s="37"/>
    </row>
    <row r="2233" spans="5:5" x14ac:dyDescent="0.3">
      <c r="E2233" s="37"/>
    </row>
    <row r="2234" spans="5:5" x14ac:dyDescent="0.3">
      <c r="E2234" s="37"/>
    </row>
    <row r="2235" spans="5:5" x14ac:dyDescent="0.3">
      <c r="E2235" s="37"/>
    </row>
    <row r="2236" spans="5:5" x14ac:dyDescent="0.3">
      <c r="E2236" s="37"/>
    </row>
    <row r="2237" spans="5:5" x14ac:dyDescent="0.3">
      <c r="E2237" s="37"/>
    </row>
    <row r="2238" spans="5:5" x14ac:dyDescent="0.3">
      <c r="E2238" s="37"/>
    </row>
    <row r="2239" spans="5:5" x14ac:dyDescent="0.3">
      <c r="E2239" s="37"/>
    </row>
    <row r="2240" spans="5:5" x14ac:dyDescent="0.3">
      <c r="E2240" s="37"/>
    </row>
    <row r="2241" spans="5:5" x14ac:dyDescent="0.3">
      <c r="E2241" s="37"/>
    </row>
    <row r="2242" spans="5:5" x14ac:dyDescent="0.3">
      <c r="E2242" s="37"/>
    </row>
    <row r="2243" spans="5:5" x14ac:dyDescent="0.3">
      <c r="E2243" s="37"/>
    </row>
    <row r="2244" spans="5:5" x14ac:dyDescent="0.3">
      <c r="E2244" s="37"/>
    </row>
    <row r="2245" spans="5:5" x14ac:dyDescent="0.3">
      <c r="E2245" s="37"/>
    </row>
    <row r="2246" spans="5:5" x14ac:dyDescent="0.3">
      <c r="E2246" s="37"/>
    </row>
    <row r="2247" spans="5:5" x14ac:dyDescent="0.3">
      <c r="E2247" s="37"/>
    </row>
    <row r="2248" spans="5:5" x14ac:dyDescent="0.3">
      <c r="E2248" s="37"/>
    </row>
    <row r="2249" spans="5:5" x14ac:dyDescent="0.3">
      <c r="E2249" s="37"/>
    </row>
    <row r="2250" spans="5:5" x14ac:dyDescent="0.3">
      <c r="E2250" s="37"/>
    </row>
    <row r="2251" spans="5:5" x14ac:dyDescent="0.3">
      <c r="E2251" s="37"/>
    </row>
    <row r="2252" spans="5:5" x14ac:dyDescent="0.3">
      <c r="E2252" s="37"/>
    </row>
    <row r="2253" spans="5:5" x14ac:dyDescent="0.3">
      <c r="E2253" s="37"/>
    </row>
    <row r="2254" spans="5:5" x14ac:dyDescent="0.3">
      <c r="E2254" s="37"/>
    </row>
    <row r="2255" spans="5:5" x14ac:dyDescent="0.3">
      <c r="E2255" s="37"/>
    </row>
    <row r="2256" spans="5:5" x14ac:dyDescent="0.3">
      <c r="E2256" s="37"/>
    </row>
    <row r="2257" spans="5:5" x14ac:dyDescent="0.3">
      <c r="E2257" s="37"/>
    </row>
    <row r="2258" spans="5:5" x14ac:dyDescent="0.3">
      <c r="E2258" s="37"/>
    </row>
    <row r="2259" spans="5:5" x14ac:dyDescent="0.3">
      <c r="E2259" s="37"/>
    </row>
    <row r="2260" spans="5:5" x14ac:dyDescent="0.3">
      <c r="E2260" s="37"/>
    </row>
    <row r="2261" spans="5:5" x14ac:dyDescent="0.3">
      <c r="E2261" s="37"/>
    </row>
    <row r="2262" spans="5:5" x14ac:dyDescent="0.3">
      <c r="E2262" s="37"/>
    </row>
    <row r="2263" spans="5:5" x14ac:dyDescent="0.3">
      <c r="E2263" s="37"/>
    </row>
    <row r="2264" spans="5:5" x14ac:dyDescent="0.3">
      <c r="E2264" s="37"/>
    </row>
    <row r="2265" spans="5:5" x14ac:dyDescent="0.3">
      <c r="E2265" s="37"/>
    </row>
    <row r="2266" spans="5:5" x14ac:dyDescent="0.3">
      <c r="E2266" s="37"/>
    </row>
    <row r="2267" spans="5:5" x14ac:dyDescent="0.3">
      <c r="E2267" s="37"/>
    </row>
    <row r="2268" spans="5:5" x14ac:dyDescent="0.3">
      <c r="E2268" s="37"/>
    </row>
    <row r="2269" spans="5:5" x14ac:dyDescent="0.3">
      <c r="E2269" s="37"/>
    </row>
    <row r="2270" spans="5:5" x14ac:dyDescent="0.3">
      <c r="E2270" s="37"/>
    </row>
    <row r="2271" spans="5:5" x14ac:dyDescent="0.3">
      <c r="E2271" s="37"/>
    </row>
    <row r="2272" spans="5:5" x14ac:dyDescent="0.3">
      <c r="E2272" s="37"/>
    </row>
    <row r="2273" spans="5:5" x14ac:dyDescent="0.3">
      <c r="E2273" s="37"/>
    </row>
    <row r="2274" spans="5:5" x14ac:dyDescent="0.3">
      <c r="E2274" s="37"/>
    </row>
    <row r="2275" spans="5:5" x14ac:dyDescent="0.3">
      <c r="E2275" s="37"/>
    </row>
    <row r="2276" spans="5:5" x14ac:dyDescent="0.3">
      <c r="E2276" s="37"/>
    </row>
    <row r="2277" spans="5:5" x14ac:dyDescent="0.3">
      <c r="E2277" s="37"/>
    </row>
    <row r="2278" spans="5:5" x14ac:dyDescent="0.3">
      <c r="E2278" s="37"/>
    </row>
    <row r="2279" spans="5:5" x14ac:dyDescent="0.3">
      <c r="E2279" s="37"/>
    </row>
    <row r="2280" spans="5:5" x14ac:dyDescent="0.3">
      <c r="E2280" s="37"/>
    </row>
    <row r="2281" spans="5:5" x14ac:dyDescent="0.3">
      <c r="E2281" s="37"/>
    </row>
    <row r="2282" spans="5:5" x14ac:dyDescent="0.3">
      <c r="E2282" s="37"/>
    </row>
    <row r="2283" spans="5:5" x14ac:dyDescent="0.3">
      <c r="E2283" s="37"/>
    </row>
    <row r="2284" spans="5:5" x14ac:dyDescent="0.3">
      <c r="E2284" s="37"/>
    </row>
    <row r="2285" spans="5:5" x14ac:dyDescent="0.3">
      <c r="E2285" s="37"/>
    </row>
    <row r="2286" spans="5:5" x14ac:dyDescent="0.3">
      <c r="E2286" s="37"/>
    </row>
    <row r="2287" spans="5:5" x14ac:dyDescent="0.3">
      <c r="E2287" s="37"/>
    </row>
    <row r="2288" spans="5:5" x14ac:dyDescent="0.3">
      <c r="E2288" s="37"/>
    </row>
    <row r="2289" spans="5:5" x14ac:dyDescent="0.3">
      <c r="E2289" s="37"/>
    </row>
    <row r="2290" spans="5:5" x14ac:dyDescent="0.3">
      <c r="E2290" s="37"/>
    </row>
    <row r="2291" spans="5:5" x14ac:dyDescent="0.3">
      <c r="E2291" s="37"/>
    </row>
    <row r="2292" spans="5:5" x14ac:dyDescent="0.3">
      <c r="E2292" s="37"/>
    </row>
    <row r="2293" spans="5:5" x14ac:dyDescent="0.3">
      <c r="E2293" s="37"/>
    </row>
    <row r="2294" spans="5:5" x14ac:dyDescent="0.3">
      <c r="E2294" s="37"/>
    </row>
    <row r="2295" spans="5:5" x14ac:dyDescent="0.3">
      <c r="E2295" s="37"/>
    </row>
    <row r="2296" spans="5:5" x14ac:dyDescent="0.3">
      <c r="E2296" s="37"/>
    </row>
    <row r="2297" spans="5:5" x14ac:dyDescent="0.3">
      <c r="E2297" s="37"/>
    </row>
    <row r="2298" spans="5:5" x14ac:dyDescent="0.3">
      <c r="E2298" s="37"/>
    </row>
    <row r="2299" spans="5:5" x14ac:dyDescent="0.3">
      <c r="E2299" s="37"/>
    </row>
    <row r="2300" spans="5:5" x14ac:dyDescent="0.3">
      <c r="E2300" s="37"/>
    </row>
    <row r="2301" spans="5:5" x14ac:dyDescent="0.3">
      <c r="E2301" s="37"/>
    </row>
    <row r="2302" spans="5:5" x14ac:dyDescent="0.3">
      <c r="E2302" s="37"/>
    </row>
    <row r="2303" spans="5:5" x14ac:dyDescent="0.3">
      <c r="E2303" s="37"/>
    </row>
    <row r="2304" spans="5:5" x14ac:dyDescent="0.3">
      <c r="E2304" s="37"/>
    </row>
    <row r="2305" spans="5:5" x14ac:dyDescent="0.3">
      <c r="E2305" s="37"/>
    </row>
    <row r="2306" spans="5:5" x14ac:dyDescent="0.3">
      <c r="E2306" s="37"/>
    </row>
    <row r="2307" spans="5:5" x14ac:dyDescent="0.3">
      <c r="E2307" s="37"/>
    </row>
    <row r="2308" spans="5:5" x14ac:dyDescent="0.3">
      <c r="E2308" s="37"/>
    </row>
    <row r="2309" spans="5:5" x14ac:dyDescent="0.3">
      <c r="E2309" s="37"/>
    </row>
    <row r="2310" spans="5:5" x14ac:dyDescent="0.3">
      <c r="E2310" s="37"/>
    </row>
    <row r="2311" spans="5:5" x14ac:dyDescent="0.3">
      <c r="E2311" s="37"/>
    </row>
    <row r="2312" spans="5:5" x14ac:dyDescent="0.3">
      <c r="E2312" s="37"/>
    </row>
    <row r="2313" spans="5:5" x14ac:dyDescent="0.3">
      <c r="E2313" s="37"/>
    </row>
    <row r="2314" spans="5:5" x14ac:dyDescent="0.3">
      <c r="E2314" s="37"/>
    </row>
    <row r="2315" spans="5:5" x14ac:dyDescent="0.3">
      <c r="E2315" s="37"/>
    </row>
    <row r="2316" spans="5:5" x14ac:dyDescent="0.3">
      <c r="E2316" s="37"/>
    </row>
    <row r="2317" spans="5:5" x14ac:dyDescent="0.3">
      <c r="E2317" s="37"/>
    </row>
    <row r="2318" spans="5:5" x14ac:dyDescent="0.3">
      <c r="E2318" s="37"/>
    </row>
    <row r="2319" spans="5:5" x14ac:dyDescent="0.3">
      <c r="E2319" s="37"/>
    </row>
    <row r="2320" spans="5:5" x14ac:dyDescent="0.3">
      <c r="E2320" s="37"/>
    </row>
    <row r="2321" spans="5:5" x14ac:dyDescent="0.3">
      <c r="E2321" s="37"/>
    </row>
    <row r="2322" spans="5:5" x14ac:dyDescent="0.3">
      <c r="E2322" s="37"/>
    </row>
    <row r="2323" spans="5:5" x14ac:dyDescent="0.3">
      <c r="E2323" s="37"/>
    </row>
    <row r="2324" spans="5:5" x14ac:dyDescent="0.3">
      <c r="E2324" s="37"/>
    </row>
    <row r="2325" spans="5:5" x14ac:dyDescent="0.3">
      <c r="E2325" s="37"/>
    </row>
    <row r="2326" spans="5:5" x14ac:dyDescent="0.3">
      <c r="E2326" s="37"/>
    </row>
    <row r="2327" spans="5:5" x14ac:dyDescent="0.3">
      <c r="E2327" s="37"/>
    </row>
    <row r="2328" spans="5:5" x14ac:dyDescent="0.3">
      <c r="E2328" s="37"/>
    </row>
    <row r="2329" spans="5:5" x14ac:dyDescent="0.3">
      <c r="E2329" s="37"/>
    </row>
    <row r="2330" spans="5:5" x14ac:dyDescent="0.3">
      <c r="E2330" s="37"/>
    </row>
    <row r="2331" spans="5:5" x14ac:dyDescent="0.3">
      <c r="E2331" s="37"/>
    </row>
    <row r="2332" spans="5:5" x14ac:dyDescent="0.3">
      <c r="E2332" s="37"/>
    </row>
    <row r="2333" spans="5:5" x14ac:dyDescent="0.3">
      <c r="E2333" s="37"/>
    </row>
    <row r="2334" spans="5:5" x14ac:dyDescent="0.3">
      <c r="E2334" s="37"/>
    </row>
    <row r="2335" spans="5:5" x14ac:dyDescent="0.3">
      <c r="E2335" s="37"/>
    </row>
    <row r="2336" spans="5:5" x14ac:dyDescent="0.3">
      <c r="E2336" s="37"/>
    </row>
    <row r="2337" spans="5:5" x14ac:dyDescent="0.3">
      <c r="E2337" s="37"/>
    </row>
    <row r="2338" spans="5:5" x14ac:dyDescent="0.3">
      <c r="E2338" s="37"/>
    </row>
    <row r="2339" spans="5:5" x14ac:dyDescent="0.3">
      <c r="E2339" s="37"/>
    </row>
    <row r="2340" spans="5:5" x14ac:dyDescent="0.3">
      <c r="E2340" s="37"/>
    </row>
    <row r="2341" spans="5:5" x14ac:dyDescent="0.3">
      <c r="E2341" s="37"/>
    </row>
    <row r="2342" spans="5:5" x14ac:dyDescent="0.3">
      <c r="E2342" s="37"/>
    </row>
    <row r="2343" spans="5:5" x14ac:dyDescent="0.3">
      <c r="E2343" s="37"/>
    </row>
    <row r="2344" spans="5:5" x14ac:dyDescent="0.3">
      <c r="E2344" s="37"/>
    </row>
    <row r="2345" spans="5:5" x14ac:dyDescent="0.3">
      <c r="E2345" s="37"/>
    </row>
    <row r="2346" spans="5:5" x14ac:dyDescent="0.3">
      <c r="E2346" s="37"/>
    </row>
    <row r="2347" spans="5:5" x14ac:dyDescent="0.3">
      <c r="E2347" s="37"/>
    </row>
    <row r="2348" spans="5:5" x14ac:dyDescent="0.3">
      <c r="E2348" s="37"/>
    </row>
    <row r="2349" spans="5:5" x14ac:dyDescent="0.3">
      <c r="E2349" s="37"/>
    </row>
    <row r="2350" spans="5:5" x14ac:dyDescent="0.3">
      <c r="E2350" s="37"/>
    </row>
    <row r="2351" spans="5:5" x14ac:dyDescent="0.3">
      <c r="E2351" s="37"/>
    </row>
    <row r="2352" spans="5:5" x14ac:dyDescent="0.3">
      <c r="E2352" s="37"/>
    </row>
    <row r="2353" spans="5:5" x14ac:dyDescent="0.3">
      <c r="E2353" s="37"/>
    </row>
    <row r="2354" spans="5:5" x14ac:dyDescent="0.3">
      <c r="E2354" s="37"/>
    </row>
    <row r="2355" spans="5:5" x14ac:dyDescent="0.3">
      <c r="E2355" s="37"/>
    </row>
    <row r="2356" spans="5:5" x14ac:dyDescent="0.3">
      <c r="E2356" s="37"/>
    </row>
    <row r="2357" spans="5:5" x14ac:dyDescent="0.3">
      <c r="E2357" s="37"/>
    </row>
    <row r="2358" spans="5:5" x14ac:dyDescent="0.3">
      <c r="E2358" s="37"/>
    </row>
    <row r="2359" spans="5:5" x14ac:dyDescent="0.3">
      <c r="E2359" s="37"/>
    </row>
    <row r="2360" spans="5:5" x14ac:dyDescent="0.3">
      <c r="E2360" s="37"/>
    </row>
    <row r="2361" spans="5:5" x14ac:dyDescent="0.3">
      <c r="E2361" s="37"/>
    </row>
    <row r="2362" spans="5:5" x14ac:dyDescent="0.3">
      <c r="E2362" s="37"/>
    </row>
    <row r="2363" spans="5:5" x14ac:dyDescent="0.3">
      <c r="E2363" s="37"/>
    </row>
    <row r="2364" spans="5:5" x14ac:dyDescent="0.3">
      <c r="E2364" s="37"/>
    </row>
    <row r="2365" spans="5:5" x14ac:dyDescent="0.3">
      <c r="E2365" s="37"/>
    </row>
    <row r="2366" spans="5:5" x14ac:dyDescent="0.3">
      <c r="E2366" s="37"/>
    </row>
    <row r="2367" spans="5:5" x14ac:dyDescent="0.3">
      <c r="E2367" s="37"/>
    </row>
    <row r="2368" spans="5:5" x14ac:dyDescent="0.3">
      <c r="E2368" s="37"/>
    </row>
    <row r="2369" spans="5:5" x14ac:dyDescent="0.3">
      <c r="E2369" s="37"/>
    </row>
    <row r="2370" spans="5:5" x14ac:dyDescent="0.3">
      <c r="E2370" s="37"/>
    </row>
    <row r="2371" spans="5:5" x14ac:dyDescent="0.3">
      <c r="E2371" s="37"/>
    </row>
    <row r="2372" spans="5:5" x14ac:dyDescent="0.3">
      <c r="E2372" s="37"/>
    </row>
    <row r="2373" spans="5:5" x14ac:dyDescent="0.3">
      <c r="E2373" s="37"/>
    </row>
    <row r="2374" spans="5:5" x14ac:dyDescent="0.3">
      <c r="E2374" s="37"/>
    </row>
    <row r="2375" spans="5:5" x14ac:dyDescent="0.3">
      <c r="E2375" s="37"/>
    </row>
    <row r="2376" spans="5:5" x14ac:dyDescent="0.3">
      <c r="E2376" s="37"/>
    </row>
    <row r="2377" spans="5:5" x14ac:dyDescent="0.3">
      <c r="E2377" s="37"/>
    </row>
    <row r="2378" spans="5:5" x14ac:dyDescent="0.3">
      <c r="E2378" s="37"/>
    </row>
    <row r="2379" spans="5:5" x14ac:dyDescent="0.3">
      <c r="E2379" s="37"/>
    </row>
    <row r="2380" spans="5:5" x14ac:dyDescent="0.3">
      <c r="E2380" s="37"/>
    </row>
    <row r="2381" spans="5:5" x14ac:dyDescent="0.3">
      <c r="E2381" s="37"/>
    </row>
    <row r="2382" spans="5:5" x14ac:dyDescent="0.3">
      <c r="E2382" s="37"/>
    </row>
    <row r="2383" spans="5:5" x14ac:dyDescent="0.3">
      <c r="E2383" s="37"/>
    </row>
    <row r="2384" spans="5:5" x14ac:dyDescent="0.3">
      <c r="E2384" s="37"/>
    </row>
    <row r="2385" spans="5:5" x14ac:dyDescent="0.3">
      <c r="E2385" s="37"/>
    </row>
    <row r="2386" spans="5:5" x14ac:dyDescent="0.3">
      <c r="E2386" s="37"/>
    </row>
    <row r="2387" spans="5:5" x14ac:dyDescent="0.3">
      <c r="E2387" s="37"/>
    </row>
    <row r="2388" spans="5:5" x14ac:dyDescent="0.3">
      <c r="E2388" s="37"/>
    </row>
    <row r="2389" spans="5:5" x14ac:dyDescent="0.3">
      <c r="E2389" s="37"/>
    </row>
    <row r="2390" spans="5:5" x14ac:dyDescent="0.3">
      <c r="E2390" s="37"/>
    </row>
    <row r="2391" spans="5:5" x14ac:dyDescent="0.3">
      <c r="E2391" s="37"/>
    </row>
    <row r="2392" spans="5:5" x14ac:dyDescent="0.3">
      <c r="E2392" s="37"/>
    </row>
    <row r="2393" spans="5:5" x14ac:dyDescent="0.3">
      <c r="E2393" s="37"/>
    </row>
    <row r="2394" spans="5:5" x14ac:dyDescent="0.3">
      <c r="E2394" s="37"/>
    </row>
    <row r="2395" spans="5:5" x14ac:dyDescent="0.3">
      <c r="E2395" s="37"/>
    </row>
    <row r="2396" spans="5:5" x14ac:dyDescent="0.3">
      <c r="E2396" s="37"/>
    </row>
    <row r="2397" spans="5:5" x14ac:dyDescent="0.3">
      <c r="E2397" s="37"/>
    </row>
    <row r="2398" spans="5:5" x14ac:dyDescent="0.3">
      <c r="E2398" s="37"/>
    </row>
    <row r="2399" spans="5:5" x14ac:dyDescent="0.3">
      <c r="E2399" s="37"/>
    </row>
    <row r="2400" spans="5:5" x14ac:dyDescent="0.3">
      <c r="E2400" s="37"/>
    </row>
    <row r="2401" spans="5:5" x14ac:dyDescent="0.3">
      <c r="E2401" s="37"/>
    </row>
    <row r="2402" spans="5:5" x14ac:dyDescent="0.3">
      <c r="E2402" s="37"/>
    </row>
    <row r="2403" spans="5:5" x14ac:dyDescent="0.3">
      <c r="E2403" s="37"/>
    </row>
    <row r="2404" spans="5:5" x14ac:dyDescent="0.3">
      <c r="E2404" s="37"/>
    </row>
    <row r="2405" spans="5:5" x14ac:dyDescent="0.3">
      <c r="E2405" s="37"/>
    </row>
    <row r="2406" spans="5:5" x14ac:dyDescent="0.3">
      <c r="E2406" s="37"/>
    </row>
    <row r="2407" spans="5:5" x14ac:dyDescent="0.3">
      <c r="E2407" s="37"/>
    </row>
    <row r="2408" spans="5:5" x14ac:dyDescent="0.3">
      <c r="E2408" s="37"/>
    </row>
    <row r="2409" spans="5:5" x14ac:dyDescent="0.3">
      <c r="E2409" s="37"/>
    </row>
    <row r="2410" spans="5:5" x14ac:dyDescent="0.3">
      <c r="E2410" s="37"/>
    </row>
    <row r="2411" spans="5:5" x14ac:dyDescent="0.3">
      <c r="E2411" s="37"/>
    </row>
    <row r="2412" spans="5:5" x14ac:dyDescent="0.3">
      <c r="E2412" s="37"/>
    </row>
    <row r="2413" spans="5:5" x14ac:dyDescent="0.3">
      <c r="E2413" s="37"/>
    </row>
    <row r="2414" spans="5:5" x14ac:dyDescent="0.3">
      <c r="E2414" s="37"/>
    </row>
    <row r="2415" spans="5:5" x14ac:dyDescent="0.3">
      <c r="E2415" s="37"/>
    </row>
    <row r="2416" spans="5:5" x14ac:dyDescent="0.3">
      <c r="E2416" s="37"/>
    </row>
    <row r="2417" spans="5:5" x14ac:dyDescent="0.3">
      <c r="E2417" s="37"/>
    </row>
    <row r="2418" spans="5:5" x14ac:dyDescent="0.3">
      <c r="E2418" s="37"/>
    </row>
    <row r="2419" spans="5:5" x14ac:dyDescent="0.3">
      <c r="E2419" s="37"/>
    </row>
    <row r="2420" spans="5:5" x14ac:dyDescent="0.3">
      <c r="E2420" s="37"/>
    </row>
    <row r="2421" spans="5:5" x14ac:dyDescent="0.3">
      <c r="E2421" s="37"/>
    </row>
    <row r="2422" spans="5:5" x14ac:dyDescent="0.3">
      <c r="E2422" s="37"/>
    </row>
    <row r="2423" spans="5:5" x14ac:dyDescent="0.3">
      <c r="E2423" s="37"/>
    </row>
    <row r="2424" spans="5:5" x14ac:dyDescent="0.3">
      <c r="E2424" s="37"/>
    </row>
    <row r="2425" spans="5:5" x14ac:dyDescent="0.3">
      <c r="E2425" s="37"/>
    </row>
    <row r="2426" spans="5:5" x14ac:dyDescent="0.3">
      <c r="E2426" s="37"/>
    </row>
    <row r="2427" spans="5:5" x14ac:dyDescent="0.3">
      <c r="E2427" s="37"/>
    </row>
    <row r="2428" spans="5:5" x14ac:dyDescent="0.3">
      <c r="E2428" s="37"/>
    </row>
    <row r="2429" spans="5:5" x14ac:dyDescent="0.3">
      <c r="E2429" s="37"/>
    </row>
    <row r="2430" spans="5:5" x14ac:dyDescent="0.3">
      <c r="E2430" s="37"/>
    </row>
    <row r="2431" spans="5:5" x14ac:dyDescent="0.3">
      <c r="E2431" s="37"/>
    </row>
    <row r="2432" spans="5:5" x14ac:dyDescent="0.3">
      <c r="E2432" s="37"/>
    </row>
    <row r="2433" spans="5:5" x14ac:dyDescent="0.3">
      <c r="E2433" s="37"/>
    </row>
    <row r="2434" spans="5:5" x14ac:dyDescent="0.3">
      <c r="E2434" s="37"/>
    </row>
    <row r="2435" spans="5:5" x14ac:dyDescent="0.3">
      <c r="E2435" s="37"/>
    </row>
    <row r="2436" spans="5:5" x14ac:dyDescent="0.3">
      <c r="E2436" s="37"/>
    </row>
    <row r="2437" spans="5:5" x14ac:dyDescent="0.3">
      <c r="E2437" s="37"/>
    </row>
    <row r="2438" spans="5:5" x14ac:dyDescent="0.3">
      <c r="E2438" s="37"/>
    </row>
    <row r="2439" spans="5:5" x14ac:dyDescent="0.3">
      <c r="E2439" s="37"/>
    </row>
    <row r="2440" spans="5:5" x14ac:dyDescent="0.3">
      <c r="E2440" s="37"/>
    </row>
    <row r="2441" spans="5:5" x14ac:dyDescent="0.3">
      <c r="E2441" s="37"/>
    </row>
    <row r="2442" spans="5:5" x14ac:dyDescent="0.3">
      <c r="E2442" s="37"/>
    </row>
    <row r="2443" spans="5:5" x14ac:dyDescent="0.3">
      <c r="E2443" s="37"/>
    </row>
    <row r="2444" spans="5:5" x14ac:dyDescent="0.3">
      <c r="E2444" s="37"/>
    </row>
    <row r="2445" spans="5:5" x14ac:dyDescent="0.3">
      <c r="E2445" s="37"/>
    </row>
    <row r="2446" spans="5:5" x14ac:dyDescent="0.3">
      <c r="E2446" s="37"/>
    </row>
    <row r="2447" spans="5:5" x14ac:dyDescent="0.3">
      <c r="E2447" s="37"/>
    </row>
    <row r="2448" spans="5:5" x14ac:dyDescent="0.3">
      <c r="E2448" s="37"/>
    </row>
    <row r="2449" spans="5:5" x14ac:dyDescent="0.3">
      <c r="E2449" s="37"/>
    </row>
    <row r="2450" spans="5:5" x14ac:dyDescent="0.3">
      <c r="E2450" s="37"/>
    </row>
    <row r="2451" spans="5:5" x14ac:dyDescent="0.3">
      <c r="E2451" s="37"/>
    </row>
    <row r="2452" spans="5:5" x14ac:dyDescent="0.3">
      <c r="E2452" s="37"/>
    </row>
    <row r="2453" spans="5:5" x14ac:dyDescent="0.3">
      <c r="E2453" s="37"/>
    </row>
    <row r="2454" spans="5:5" x14ac:dyDescent="0.3">
      <c r="E2454" s="37"/>
    </row>
    <row r="2455" spans="5:5" x14ac:dyDescent="0.3">
      <c r="E2455" s="37"/>
    </row>
    <row r="2456" spans="5:5" x14ac:dyDescent="0.3">
      <c r="E2456" s="37"/>
    </row>
    <row r="2457" spans="5:5" x14ac:dyDescent="0.3">
      <c r="E2457" s="37"/>
    </row>
    <row r="2458" spans="5:5" x14ac:dyDescent="0.3">
      <c r="E2458" s="37"/>
    </row>
    <row r="2459" spans="5:5" x14ac:dyDescent="0.3">
      <c r="E2459" s="37"/>
    </row>
    <row r="2460" spans="5:5" x14ac:dyDescent="0.3">
      <c r="E2460" s="37"/>
    </row>
    <row r="2461" spans="5:5" x14ac:dyDescent="0.3">
      <c r="E2461" s="37"/>
    </row>
    <row r="2462" spans="5:5" x14ac:dyDescent="0.3">
      <c r="E2462" s="37"/>
    </row>
    <row r="2463" spans="5:5" x14ac:dyDescent="0.3">
      <c r="E2463" s="37"/>
    </row>
    <row r="2464" spans="5:5" x14ac:dyDescent="0.3">
      <c r="E2464" s="37"/>
    </row>
    <row r="2465" spans="5:5" x14ac:dyDescent="0.3">
      <c r="E2465" s="37"/>
    </row>
    <row r="2466" spans="5:5" x14ac:dyDescent="0.3">
      <c r="E2466" s="37"/>
    </row>
    <row r="2467" spans="5:5" x14ac:dyDescent="0.3">
      <c r="E2467" s="37"/>
    </row>
    <row r="2468" spans="5:5" x14ac:dyDescent="0.3">
      <c r="E2468" s="37"/>
    </row>
    <row r="2469" spans="5:5" x14ac:dyDescent="0.3">
      <c r="E2469" s="37"/>
    </row>
    <row r="2470" spans="5:5" x14ac:dyDescent="0.3">
      <c r="E2470" s="37"/>
    </row>
    <row r="2471" spans="5:5" x14ac:dyDescent="0.3">
      <c r="E2471" s="37"/>
    </row>
    <row r="2472" spans="5:5" x14ac:dyDescent="0.3">
      <c r="E2472" s="37"/>
    </row>
    <row r="2473" spans="5:5" x14ac:dyDescent="0.3">
      <c r="E2473" s="37"/>
    </row>
    <row r="2474" spans="5:5" x14ac:dyDescent="0.3">
      <c r="E2474" s="37"/>
    </row>
    <row r="2475" spans="5:5" x14ac:dyDescent="0.3">
      <c r="E2475" s="37"/>
    </row>
    <row r="2476" spans="5:5" x14ac:dyDescent="0.3">
      <c r="E2476" s="37"/>
    </row>
    <row r="2477" spans="5:5" x14ac:dyDescent="0.3">
      <c r="E2477" s="37"/>
    </row>
    <row r="2478" spans="5:5" x14ac:dyDescent="0.3">
      <c r="E2478" s="37"/>
    </row>
    <row r="2479" spans="5:5" x14ac:dyDescent="0.3">
      <c r="E2479" s="37"/>
    </row>
    <row r="2480" spans="5:5" x14ac:dyDescent="0.3">
      <c r="E2480" s="37"/>
    </row>
    <row r="2481" spans="5:5" x14ac:dyDescent="0.3">
      <c r="E2481" s="37"/>
    </row>
    <row r="2482" spans="5:5" x14ac:dyDescent="0.3">
      <c r="E2482" s="37"/>
    </row>
    <row r="2483" spans="5:5" x14ac:dyDescent="0.3">
      <c r="E2483" s="37"/>
    </row>
    <row r="2484" spans="5:5" x14ac:dyDescent="0.3">
      <c r="E2484" s="37"/>
    </row>
    <row r="2485" spans="5:5" x14ac:dyDescent="0.3">
      <c r="E2485" s="37"/>
    </row>
    <row r="2486" spans="5:5" x14ac:dyDescent="0.3">
      <c r="E2486" s="37"/>
    </row>
    <row r="2487" spans="5:5" x14ac:dyDescent="0.3">
      <c r="E2487" s="37"/>
    </row>
    <row r="2488" spans="5:5" x14ac:dyDescent="0.3">
      <c r="E2488" s="37"/>
    </row>
    <row r="2489" spans="5:5" x14ac:dyDescent="0.3">
      <c r="E2489" s="37"/>
    </row>
    <row r="2490" spans="5:5" x14ac:dyDescent="0.3">
      <c r="E2490" s="37"/>
    </row>
    <row r="2491" spans="5:5" x14ac:dyDescent="0.3">
      <c r="E2491" s="37"/>
    </row>
    <row r="2492" spans="5:5" x14ac:dyDescent="0.3">
      <c r="E2492" s="37"/>
    </row>
    <row r="2493" spans="5:5" x14ac:dyDescent="0.3">
      <c r="E2493" s="37"/>
    </row>
    <row r="2494" spans="5:5" x14ac:dyDescent="0.3">
      <c r="E2494" s="37"/>
    </row>
    <row r="2495" spans="5:5" x14ac:dyDescent="0.3">
      <c r="E2495" s="37"/>
    </row>
    <row r="2496" spans="5:5" x14ac:dyDescent="0.3">
      <c r="E2496" s="37"/>
    </row>
    <row r="2497" spans="5:5" x14ac:dyDescent="0.3">
      <c r="E2497" s="37"/>
    </row>
    <row r="2498" spans="5:5" x14ac:dyDescent="0.3">
      <c r="E2498" s="37"/>
    </row>
    <row r="2499" spans="5:5" x14ac:dyDescent="0.3">
      <c r="E2499" s="37"/>
    </row>
    <row r="2500" spans="5:5" x14ac:dyDescent="0.3">
      <c r="E2500" s="37"/>
    </row>
    <row r="2501" spans="5:5" x14ac:dyDescent="0.3">
      <c r="E2501" s="37"/>
    </row>
    <row r="2502" spans="5:5" x14ac:dyDescent="0.3">
      <c r="E2502" s="37"/>
    </row>
    <row r="2503" spans="5:5" x14ac:dyDescent="0.3">
      <c r="E2503" s="37"/>
    </row>
    <row r="2504" spans="5:5" x14ac:dyDescent="0.3">
      <c r="E2504" s="37"/>
    </row>
    <row r="2505" spans="5:5" x14ac:dyDescent="0.3">
      <c r="E2505" s="37"/>
    </row>
    <row r="2506" spans="5:5" x14ac:dyDescent="0.3">
      <c r="E2506" s="37"/>
    </row>
    <row r="2507" spans="5:5" x14ac:dyDescent="0.3">
      <c r="E2507" s="37"/>
    </row>
    <row r="2508" spans="5:5" x14ac:dyDescent="0.3">
      <c r="E2508" s="37"/>
    </row>
    <row r="2509" spans="5:5" x14ac:dyDescent="0.3">
      <c r="E2509" s="37"/>
    </row>
    <row r="2510" spans="5:5" x14ac:dyDescent="0.3">
      <c r="E2510" s="37"/>
    </row>
    <row r="2511" spans="5:5" x14ac:dyDescent="0.3">
      <c r="E2511" s="37"/>
    </row>
    <row r="2512" spans="5:5" x14ac:dyDescent="0.3">
      <c r="E2512" s="37"/>
    </row>
    <row r="2513" spans="5:5" x14ac:dyDescent="0.3">
      <c r="E2513" s="37"/>
    </row>
    <row r="2514" spans="5:5" x14ac:dyDescent="0.3">
      <c r="E2514" s="37"/>
    </row>
    <row r="2515" spans="5:5" x14ac:dyDescent="0.3">
      <c r="E2515" s="37"/>
    </row>
    <row r="2516" spans="5:5" x14ac:dyDescent="0.3">
      <c r="E2516" s="37"/>
    </row>
    <row r="2517" spans="5:5" x14ac:dyDescent="0.3">
      <c r="E2517" s="37"/>
    </row>
    <row r="2518" spans="5:5" x14ac:dyDescent="0.3">
      <c r="E2518" s="37"/>
    </row>
    <row r="2519" spans="5:5" x14ac:dyDescent="0.3">
      <c r="E2519" s="37"/>
    </row>
    <row r="2520" spans="5:5" x14ac:dyDescent="0.3">
      <c r="E2520" s="37"/>
    </row>
    <row r="2521" spans="5:5" x14ac:dyDescent="0.3">
      <c r="E2521" s="37"/>
    </row>
    <row r="2522" spans="5:5" x14ac:dyDescent="0.3">
      <c r="E2522" s="37"/>
    </row>
    <row r="2523" spans="5:5" x14ac:dyDescent="0.3">
      <c r="E2523" s="37"/>
    </row>
    <row r="2524" spans="5:5" x14ac:dyDescent="0.3">
      <c r="E2524" s="37"/>
    </row>
    <row r="2525" spans="5:5" x14ac:dyDescent="0.3">
      <c r="E2525" s="37"/>
    </row>
    <row r="2526" spans="5:5" x14ac:dyDescent="0.3">
      <c r="E2526" s="37"/>
    </row>
    <row r="2527" spans="5:5" x14ac:dyDescent="0.3">
      <c r="E2527" s="37"/>
    </row>
    <row r="2528" spans="5:5" x14ac:dyDescent="0.3">
      <c r="E2528" s="37"/>
    </row>
    <row r="2529" spans="5:5" x14ac:dyDescent="0.3">
      <c r="E2529" s="37"/>
    </row>
    <row r="2530" spans="5:5" x14ac:dyDescent="0.3">
      <c r="E2530" s="37"/>
    </row>
    <row r="2531" spans="5:5" x14ac:dyDescent="0.3">
      <c r="E2531" s="37"/>
    </row>
    <row r="2532" spans="5:5" x14ac:dyDescent="0.3">
      <c r="E2532" s="37"/>
    </row>
    <row r="2533" spans="5:5" x14ac:dyDescent="0.3">
      <c r="E2533" s="37"/>
    </row>
    <row r="2534" spans="5:5" x14ac:dyDescent="0.3">
      <c r="E2534" s="37"/>
    </row>
    <row r="2535" spans="5:5" x14ac:dyDescent="0.3">
      <c r="E2535" s="37"/>
    </row>
    <row r="2536" spans="5:5" x14ac:dyDescent="0.3">
      <c r="E2536" s="37"/>
    </row>
    <row r="2537" spans="5:5" x14ac:dyDescent="0.3">
      <c r="E2537" s="37"/>
    </row>
    <row r="2538" spans="5:5" x14ac:dyDescent="0.3">
      <c r="E2538" s="37"/>
    </row>
    <row r="2539" spans="5:5" x14ac:dyDescent="0.3">
      <c r="E2539" s="37"/>
    </row>
    <row r="2540" spans="5:5" x14ac:dyDescent="0.3">
      <c r="E2540" s="37"/>
    </row>
    <row r="2541" spans="5:5" x14ac:dyDescent="0.3">
      <c r="E2541" s="37"/>
    </row>
    <row r="2542" spans="5:5" x14ac:dyDescent="0.3">
      <c r="E2542" s="37"/>
    </row>
    <row r="2543" spans="5:5" x14ac:dyDescent="0.3">
      <c r="E2543" s="37"/>
    </row>
    <row r="2544" spans="5:5" x14ac:dyDescent="0.3">
      <c r="E2544" s="37"/>
    </row>
    <row r="2545" spans="5:5" x14ac:dyDescent="0.3">
      <c r="E2545" s="37"/>
    </row>
    <row r="2546" spans="5:5" x14ac:dyDescent="0.3">
      <c r="E2546" s="37"/>
    </row>
    <row r="2547" spans="5:5" x14ac:dyDescent="0.3">
      <c r="E2547" s="37"/>
    </row>
    <row r="2548" spans="5:5" x14ac:dyDescent="0.3">
      <c r="E2548" s="37"/>
    </row>
    <row r="2549" spans="5:5" x14ac:dyDescent="0.3">
      <c r="E2549" s="37"/>
    </row>
    <row r="2550" spans="5:5" x14ac:dyDescent="0.3">
      <c r="E2550" s="37"/>
    </row>
    <row r="2551" spans="5:5" x14ac:dyDescent="0.3">
      <c r="E2551" s="37"/>
    </row>
    <row r="2552" spans="5:5" x14ac:dyDescent="0.3">
      <c r="E2552" s="37"/>
    </row>
    <row r="2553" spans="5:5" x14ac:dyDescent="0.3">
      <c r="E2553" s="37"/>
    </row>
    <row r="2554" spans="5:5" x14ac:dyDescent="0.3">
      <c r="E2554" s="37"/>
    </row>
    <row r="2555" spans="5:5" x14ac:dyDescent="0.3">
      <c r="E2555" s="37"/>
    </row>
    <row r="2556" spans="5:5" x14ac:dyDescent="0.3">
      <c r="E2556" s="37"/>
    </row>
    <row r="2557" spans="5:5" x14ac:dyDescent="0.3">
      <c r="E2557" s="37"/>
    </row>
    <row r="2558" spans="5:5" x14ac:dyDescent="0.3">
      <c r="E2558" s="37"/>
    </row>
    <row r="2559" spans="5:5" x14ac:dyDescent="0.3">
      <c r="E2559" s="37"/>
    </row>
    <row r="2560" spans="5:5" x14ac:dyDescent="0.3">
      <c r="E2560" s="37"/>
    </row>
    <row r="2561" spans="5:5" x14ac:dyDescent="0.3">
      <c r="E2561" s="37"/>
    </row>
    <row r="2562" spans="5:5" x14ac:dyDescent="0.3">
      <c r="E2562" s="37"/>
    </row>
    <row r="2563" spans="5:5" x14ac:dyDescent="0.3">
      <c r="E2563" s="37"/>
    </row>
    <row r="2564" spans="5:5" x14ac:dyDescent="0.3">
      <c r="E2564" s="37"/>
    </row>
    <row r="2565" spans="5:5" x14ac:dyDescent="0.3">
      <c r="E2565" s="37"/>
    </row>
    <row r="2566" spans="5:5" x14ac:dyDescent="0.3">
      <c r="E2566" s="37"/>
    </row>
    <row r="2567" spans="5:5" x14ac:dyDescent="0.3">
      <c r="E2567" s="37"/>
    </row>
    <row r="2568" spans="5:5" x14ac:dyDescent="0.3">
      <c r="E2568" s="37"/>
    </row>
    <row r="2569" spans="5:5" x14ac:dyDescent="0.3">
      <c r="E2569" s="37"/>
    </row>
    <row r="2570" spans="5:5" x14ac:dyDescent="0.3">
      <c r="E2570" s="37"/>
    </row>
    <row r="2571" spans="5:5" x14ac:dyDescent="0.3">
      <c r="E2571" s="37"/>
    </row>
    <row r="2572" spans="5:5" x14ac:dyDescent="0.3">
      <c r="E2572" s="37"/>
    </row>
    <row r="2573" spans="5:5" x14ac:dyDescent="0.3">
      <c r="E2573" s="37"/>
    </row>
    <row r="2574" spans="5:5" x14ac:dyDescent="0.3">
      <c r="E2574" s="37"/>
    </row>
    <row r="2575" spans="5:5" x14ac:dyDescent="0.3">
      <c r="E2575" s="37"/>
    </row>
    <row r="2576" spans="5:5" x14ac:dyDescent="0.3">
      <c r="E2576" s="37"/>
    </row>
    <row r="2577" spans="5:5" x14ac:dyDescent="0.3">
      <c r="E2577" s="37"/>
    </row>
    <row r="2578" spans="5:5" x14ac:dyDescent="0.3">
      <c r="E2578" s="37"/>
    </row>
    <row r="2579" spans="5:5" x14ac:dyDescent="0.3">
      <c r="E2579" s="37"/>
    </row>
    <row r="2580" spans="5:5" x14ac:dyDescent="0.3">
      <c r="E2580" s="37"/>
    </row>
    <row r="2581" spans="5:5" x14ac:dyDescent="0.3">
      <c r="E2581" s="37"/>
    </row>
    <row r="2582" spans="5:5" x14ac:dyDescent="0.3">
      <c r="E2582" s="37"/>
    </row>
    <row r="2583" spans="5:5" x14ac:dyDescent="0.3">
      <c r="E2583" s="37"/>
    </row>
    <row r="2584" spans="5:5" x14ac:dyDescent="0.3">
      <c r="E2584" s="37"/>
    </row>
    <row r="2585" spans="5:5" x14ac:dyDescent="0.3">
      <c r="E2585" s="37"/>
    </row>
    <row r="2586" spans="5:5" x14ac:dyDescent="0.3">
      <c r="E2586" s="37"/>
    </row>
    <row r="2587" spans="5:5" x14ac:dyDescent="0.3">
      <c r="E2587" s="37"/>
    </row>
    <row r="2588" spans="5:5" x14ac:dyDescent="0.3">
      <c r="E2588" s="37"/>
    </row>
    <row r="2589" spans="5:5" x14ac:dyDescent="0.3">
      <c r="E2589" s="37"/>
    </row>
    <row r="2590" spans="5:5" x14ac:dyDescent="0.3">
      <c r="E2590" s="37"/>
    </row>
    <row r="2591" spans="5:5" x14ac:dyDescent="0.3">
      <c r="E2591" s="37"/>
    </row>
    <row r="2592" spans="5:5" x14ac:dyDescent="0.3">
      <c r="E2592" s="37"/>
    </row>
    <row r="2593" spans="5:5" x14ac:dyDescent="0.3">
      <c r="E2593" s="37"/>
    </row>
    <row r="2594" spans="5:5" x14ac:dyDescent="0.3">
      <c r="E2594" s="37"/>
    </row>
    <row r="2595" spans="5:5" x14ac:dyDescent="0.3">
      <c r="E2595" s="37"/>
    </row>
    <row r="2596" spans="5:5" x14ac:dyDescent="0.3">
      <c r="E2596" s="37"/>
    </row>
    <row r="2597" spans="5:5" x14ac:dyDescent="0.3">
      <c r="E2597" s="37"/>
    </row>
    <row r="2598" spans="5:5" x14ac:dyDescent="0.3">
      <c r="E2598" s="37"/>
    </row>
    <row r="2599" spans="5:5" x14ac:dyDescent="0.3">
      <c r="E2599" s="37"/>
    </row>
    <row r="2600" spans="5:5" x14ac:dyDescent="0.3">
      <c r="E2600" s="37"/>
    </row>
    <row r="2601" spans="5:5" x14ac:dyDescent="0.3">
      <c r="E2601" s="37"/>
    </row>
    <row r="2602" spans="5:5" x14ac:dyDescent="0.3">
      <c r="E2602" s="37"/>
    </row>
    <row r="2603" spans="5:5" x14ac:dyDescent="0.3">
      <c r="E2603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03"/>
  <sheetViews>
    <sheetView workbookViewId="0">
      <selection activeCell="O11" sqref="O11"/>
    </sheetView>
  </sheetViews>
  <sheetFormatPr defaultRowHeight="14.4" x14ac:dyDescent="0.3"/>
  <cols>
    <col min="11" max="11" width="12" customWidth="1"/>
    <col min="267" max="267" width="12" customWidth="1"/>
    <col min="523" max="523" width="12" customWidth="1"/>
    <col min="779" max="779" width="12" customWidth="1"/>
    <col min="1035" max="1035" width="12" customWidth="1"/>
    <col min="1291" max="1291" width="12" customWidth="1"/>
    <col min="1547" max="1547" width="12" customWidth="1"/>
    <col min="1803" max="1803" width="12" customWidth="1"/>
    <col min="2059" max="2059" width="12" customWidth="1"/>
    <col min="2315" max="2315" width="12" customWidth="1"/>
    <col min="2571" max="2571" width="12" customWidth="1"/>
    <col min="2827" max="2827" width="12" customWidth="1"/>
    <col min="3083" max="3083" width="12" customWidth="1"/>
    <col min="3339" max="3339" width="12" customWidth="1"/>
    <col min="3595" max="3595" width="12" customWidth="1"/>
    <col min="3851" max="3851" width="12" customWidth="1"/>
    <col min="4107" max="4107" width="12" customWidth="1"/>
    <col min="4363" max="4363" width="12" customWidth="1"/>
    <col min="4619" max="4619" width="12" customWidth="1"/>
    <col min="4875" max="4875" width="12" customWidth="1"/>
    <col min="5131" max="5131" width="12" customWidth="1"/>
    <col min="5387" max="5387" width="12" customWidth="1"/>
    <col min="5643" max="5643" width="12" customWidth="1"/>
    <col min="5899" max="5899" width="12" customWidth="1"/>
    <col min="6155" max="6155" width="12" customWidth="1"/>
    <col min="6411" max="6411" width="12" customWidth="1"/>
    <col min="6667" max="6667" width="12" customWidth="1"/>
    <col min="6923" max="6923" width="12" customWidth="1"/>
    <col min="7179" max="7179" width="12" customWidth="1"/>
    <col min="7435" max="7435" width="12" customWidth="1"/>
    <col min="7691" max="7691" width="12" customWidth="1"/>
    <col min="7947" max="7947" width="12" customWidth="1"/>
    <col min="8203" max="8203" width="12" customWidth="1"/>
    <col min="8459" max="8459" width="12" customWidth="1"/>
    <col min="8715" max="8715" width="12" customWidth="1"/>
    <col min="8971" max="8971" width="12" customWidth="1"/>
    <col min="9227" max="9227" width="12" customWidth="1"/>
    <col min="9483" max="9483" width="12" customWidth="1"/>
    <col min="9739" max="9739" width="12" customWidth="1"/>
    <col min="9995" max="9995" width="12" customWidth="1"/>
    <col min="10251" max="10251" width="12" customWidth="1"/>
    <col min="10507" max="10507" width="12" customWidth="1"/>
    <col min="10763" max="10763" width="12" customWidth="1"/>
    <col min="11019" max="11019" width="12" customWidth="1"/>
    <col min="11275" max="11275" width="12" customWidth="1"/>
    <col min="11531" max="11531" width="12" customWidth="1"/>
    <col min="11787" max="11787" width="12" customWidth="1"/>
    <col min="12043" max="12043" width="12" customWidth="1"/>
    <col min="12299" max="12299" width="12" customWidth="1"/>
    <col min="12555" max="12555" width="12" customWidth="1"/>
    <col min="12811" max="12811" width="12" customWidth="1"/>
    <col min="13067" max="13067" width="12" customWidth="1"/>
    <col min="13323" max="13323" width="12" customWidth="1"/>
    <col min="13579" max="13579" width="12" customWidth="1"/>
    <col min="13835" max="13835" width="12" customWidth="1"/>
    <col min="14091" max="14091" width="12" customWidth="1"/>
    <col min="14347" max="14347" width="12" customWidth="1"/>
    <col min="14603" max="14603" width="12" customWidth="1"/>
    <col min="14859" max="14859" width="12" customWidth="1"/>
    <col min="15115" max="15115" width="12" customWidth="1"/>
    <col min="15371" max="15371" width="12" customWidth="1"/>
    <col min="15627" max="15627" width="12" customWidth="1"/>
    <col min="15883" max="15883" width="12" customWidth="1"/>
    <col min="16139" max="16139" width="12" customWidth="1"/>
  </cols>
  <sheetData>
    <row r="1" spans="1:11" x14ac:dyDescent="0.3">
      <c r="E1" s="38" t="s">
        <v>115</v>
      </c>
      <c r="F1" s="39" t="s">
        <v>116</v>
      </c>
      <c r="G1" s="38" t="s">
        <v>117</v>
      </c>
      <c r="H1" s="38" t="s">
        <v>118</v>
      </c>
      <c r="I1" s="38" t="s">
        <v>119</v>
      </c>
      <c r="J1" s="40" t="s">
        <v>120</v>
      </c>
      <c r="K1" s="41"/>
    </row>
    <row r="2" spans="1:11" x14ac:dyDescent="0.3">
      <c r="A2" t="s">
        <v>64</v>
      </c>
      <c r="B2" t="s">
        <v>106</v>
      </c>
      <c r="C2" t="s">
        <v>107</v>
      </c>
      <c r="D2" t="s">
        <v>121</v>
      </c>
      <c r="E2" s="38" t="s">
        <v>21</v>
      </c>
      <c r="F2" s="38" t="s">
        <v>109</v>
      </c>
      <c r="G2" s="38" t="s">
        <v>110</v>
      </c>
      <c r="H2" s="38" t="s">
        <v>111</v>
      </c>
      <c r="I2" s="38" t="s">
        <v>112</v>
      </c>
      <c r="J2" s="40" t="s">
        <v>113</v>
      </c>
      <c r="K2" s="41" t="s">
        <v>122</v>
      </c>
    </row>
    <row r="3" spans="1:11" x14ac:dyDescent="0.3">
      <c r="A3" t="s">
        <v>73</v>
      </c>
      <c r="B3">
        <v>46.162738204061</v>
      </c>
      <c r="C3">
        <v>411.95289293375998</v>
      </c>
      <c r="D3">
        <v>3</v>
      </c>
      <c r="E3" s="37">
        <f>IF(AND(D3&gt;=0,D3&lt;5),0,0)</f>
        <v>0</v>
      </c>
      <c r="F3">
        <f>IF(AND(D3&gt;=5,D3&lt;7),0.2,0)</f>
        <v>0</v>
      </c>
      <c r="G3">
        <f>IF(AND(D3&gt;=7,D3&lt;9),0.4,0)</f>
        <v>0</v>
      </c>
      <c r="H3">
        <f>IF(AND(D3&gt;=9,D3&lt;11),0.6,0)</f>
        <v>0</v>
      </c>
      <c r="I3">
        <f>IF(AND(D3&gt;=11,D3&lt;13),0.8,0)</f>
        <v>0</v>
      </c>
      <c r="J3">
        <f>IF(D3&gt;=13,1,0)</f>
        <v>0</v>
      </c>
      <c r="K3" s="41">
        <f t="shared" ref="K3:K26" si="0">SUM(E3:J3)</f>
        <v>0</v>
      </c>
    </row>
    <row r="4" spans="1:11" x14ac:dyDescent="0.3">
      <c r="A4" t="s">
        <v>75</v>
      </c>
      <c r="B4">
        <v>140.16987720584001</v>
      </c>
      <c r="C4">
        <v>463.14489932087002</v>
      </c>
      <c r="D4">
        <v>3</v>
      </c>
      <c r="E4" s="37">
        <f t="shared" ref="E4:E26" si="1">IF(AND(D4&gt;=0,D4&lt;5),0,0)</f>
        <v>0</v>
      </c>
      <c r="F4">
        <f t="shared" ref="F4:F26" si="2">IF(AND(D4&gt;=5,D4&lt;7),0.2,0)</f>
        <v>0</v>
      </c>
      <c r="G4">
        <f t="shared" ref="G4:G26" si="3">IF(AND(D4&gt;=7,D4&lt;9),0.4,0)</f>
        <v>0</v>
      </c>
      <c r="H4">
        <f t="shared" ref="H4:H26" si="4">IF(AND(D4&gt;=9,D4&lt;11),0.6,0)</f>
        <v>0</v>
      </c>
      <c r="I4">
        <f t="shared" ref="I4:I26" si="5">IF(AND(D4&gt;=11,D4&lt;13),0.8,0)</f>
        <v>0</v>
      </c>
      <c r="J4">
        <f t="shared" ref="J4:J26" si="6">IF(D4&gt;=13,1,0)</f>
        <v>0</v>
      </c>
      <c r="K4" s="41">
        <f t="shared" si="0"/>
        <v>0</v>
      </c>
    </row>
    <row r="5" spans="1:11" x14ac:dyDescent="0.3">
      <c r="A5" t="s">
        <v>76</v>
      </c>
      <c r="B5">
        <v>321.66880894194998</v>
      </c>
      <c r="C5">
        <v>444.52962427100999</v>
      </c>
      <c r="D5">
        <v>4</v>
      </c>
      <c r="E5" s="37">
        <f t="shared" si="1"/>
        <v>0</v>
      </c>
      <c r="F5">
        <f t="shared" si="2"/>
        <v>0</v>
      </c>
      <c r="G5">
        <f t="shared" si="3"/>
        <v>0</v>
      </c>
      <c r="H5">
        <f t="shared" si="4"/>
        <v>0</v>
      </c>
      <c r="I5">
        <f t="shared" si="5"/>
        <v>0</v>
      </c>
      <c r="J5">
        <f t="shared" si="6"/>
        <v>0</v>
      </c>
      <c r="K5" s="41">
        <f t="shared" si="0"/>
        <v>0</v>
      </c>
    </row>
    <row r="6" spans="1:11" x14ac:dyDescent="0.3">
      <c r="A6" t="s">
        <v>77</v>
      </c>
      <c r="B6">
        <v>164.36973477065999</v>
      </c>
      <c r="C6">
        <v>369.13776031908998</v>
      </c>
      <c r="D6">
        <v>4</v>
      </c>
      <c r="E6" s="37">
        <f t="shared" si="1"/>
        <v>0</v>
      </c>
      <c r="F6">
        <f t="shared" si="2"/>
        <v>0</v>
      </c>
      <c r="G6">
        <f t="shared" si="3"/>
        <v>0</v>
      </c>
      <c r="H6">
        <f t="shared" si="4"/>
        <v>0</v>
      </c>
      <c r="I6">
        <f t="shared" si="5"/>
        <v>0</v>
      </c>
      <c r="J6">
        <f t="shared" si="6"/>
        <v>0</v>
      </c>
      <c r="K6" s="41">
        <f t="shared" si="0"/>
        <v>0</v>
      </c>
    </row>
    <row r="7" spans="1:11" x14ac:dyDescent="0.3">
      <c r="A7" t="s">
        <v>78</v>
      </c>
      <c r="B7">
        <v>300.26124263461998</v>
      </c>
      <c r="C7">
        <v>353.31477652670998</v>
      </c>
      <c r="D7">
        <v>6</v>
      </c>
      <c r="E7" s="37">
        <f t="shared" si="1"/>
        <v>0</v>
      </c>
      <c r="F7">
        <f t="shared" si="2"/>
        <v>0.2</v>
      </c>
      <c r="G7">
        <f t="shared" si="3"/>
        <v>0</v>
      </c>
      <c r="H7">
        <f t="shared" si="4"/>
        <v>0</v>
      </c>
      <c r="I7">
        <f t="shared" si="5"/>
        <v>0</v>
      </c>
      <c r="J7">
        <f t="shared" si="6"/>
        <v>0</v>
      </c>
      <c r="K7" s="41">
        <f t="shared" si="0"/>
        <v>0.2</v>
      </c>
    </row>
    <row r="8" spans="1:11" x14ac:dyDescent="0.3">
      <c r="A8" t="s">
        <v>79</v>
      </c>
      <c r="B8">
        <v>182.05424606802001</v>
      </c>
      <c r="C8">
        <v>302.12277013959999</v>
      </c>
      <c r="D8">
        <v>5</v>
      </c>
      <c r="E8" s="37">
        <f t="shared" si="1"/>
        <v>0</v>
      </c>
      <c r="F8">
        <f t="shared" si="2"/>
        <v>0.2</v>
      </c>
      <c r="G8">
        <f t="shared" si="3"/>
        <v>0</v>
      </c>
      <c r="H8">
        <f t="shared" si="4"/>
        <v>0</v>
      </c>
      <c r="I8">
        <f t="shared" si="5"/>
        <v>0</v>
      </c>
      <c r="J8">
        <f t="shared" si="6"/>
        <v>0</v>
      </c>
      <c r="K8" s="41">
        <f t="shared" si="0"/>
        <v>0.2</v>
      </c>
    </row>
    <row r="9" spans="1:11" x14ac:dyDescent="0.3">
      <c r="A9" t="s">
        <v>80</v>
      </c>
      <c r="B9">
        <v>64.778013253918004</v>
      </c>
      <c r="C9">
        <v>357.03783153668002</v>
      </c>
      <c r="D9">
        <v>2</v>
      </c>
      <c r="E9" s="37">
        <f t="shared" si="1"/>
        <v>0</v>
      </c>
      <c r="F9">
        <f t="shared" si="2"/>
        <v>0</v>
      </c>
      <c r="G9">
        <f t="shared" si="3"/>
        <v>0</v>
      </c>
      <c r="H9">
        <f t="shared" si="4"/>
        <v>0</v>
      </c>
      <c r="I9">
        <f t="shared" si="5"/>
        <v>0</v>
      </c>
      <c r="J9">
        <f t="shared" si="6"/>
        <v>0</v>
      </c>
      <c r="K9" s="41">
        <f t="shared" si="0"/>
        <v>0</v>
      </c>
    </row>
    <row r="10" spans="1:11" x14ac:dyDescent="0.3">
      <c r="A10" t="s">
        <v>81</v>
      </c>
      <c r="B10">
        <v>95.493217086182995</v>
      </c>
      <c r="C10">
        <v>259.30763752492999</v>
      </c>
      <c r="D10">
        <v>8</v>
      </c>
      <c r="E10" s="37">
        <f t="shared" si="1"/>
        <v>0</v>
      </c>
      <c r="F10">
        <f t="shared" si="2"/>
        <v>0</v>
      </c>
      <c r="G10">
        <f t="shared" si="3"/>
        <v>0.4</v>
      </c>
      <c r="H10">
        <f t="shared" si="4"/>
        <v>0</v>
      </c>
      <c r="I10">
        <f t="shared" si="5"/>
        <v>0</v>
      </c>
      <c r="J10">
        <f t="shared" si="6"/>
        <v>0</v>
      </c>
      <c r="K10" s="41">
        <f t="shared" si="0"/>
        <v>0.4</v>
      </c>
    </row>
    <row r="11" spans="1:11" x14ac:dyDescent="0.3">
      <c r="A11" t="s">
        <v>82</v>
      </c>
      <c r="B11">
        <v>16.378298124289</v>
      </c>
      <c r="C11">
        <v>223.9386149302</v>
      </c>
      <c r="D11">
        <v>7</v>
      </c>
      <c r="E11" s="37">
        <f t="shared" si="1"/>
        <v>0</v>
      </c>
      <c r="F11">
        <f t="shared" si="2"/>
        <v>0</v>
      </c>
      <c r="G11">
        <f t="shared" si="3"/>
        <v>0.4</v>
      </c>
      <c r="H11">
        <f t="shared" si="4"/>
        <v>0</v>
      </c>
      <c r="I11">
        <f t="shared" si="5"/>
        <v>0</v>
      </c>
      <c r="J11">
        <f t="shared" si="6"/>
        <v>0</v>
      </c>
      <c r="K11" s="41">
        <f t="shared" si="0"/>
        <v>0.4</v>
      </c>
    </row>
    <row r="12" spans="1:11" x14ac:dyDescent="0.3">
      <c r="A12" t="s">
        <v>83</v>
      </c>
      <c r="B12">
        <v>156.92362475070999</v>
      </c>
      <c r="C12">
        <v>239.76159872258</v>
      </c>
      <c r="D12">
        <v>8</v>
      </c>
      <c r="E12" s="37">
        <f t="shared" si="1"/>
        <v>0</v>
      </c>
      <c r="F12">
        <f t="shared" si="2"/>
        <v>0</v>
      </c>
      <c r="G12">
        <f t="shared" si="3"/>
        <v>0.4</v>
      </c>
      <c r="H12">
        <f t="shared" si="4"/>
        <v>0</v>
      </c>
      <c r="I12">
        <f t="shared" si="5"/>
        <v>0</v>
      </c>
      <c r="J12">
        <f t="shared" si="6"/>
        <v>0</v>
      </c>
      <c r="K12" s="41">
        <f t="shared" si="0"/>
        <v>0.4</v>
      </c>
    </row>
    <row r="13" spans="1:11" x14ac:dyDescent="0.3">
      <c r="A13" t="s">
        <v>85</v>
      </c>
      <c r="B13">
        <v>274.19985756480997</v>
      </c>
      <c r="C13">
        <v>274.19985756480997</v>
      </c>
      <c r="D13">
        <v>4</v>
      </c>
      <c r="E13" s="37">
        <f t="shared" si="1"/>
        <v>0</v>
      </c>
      <c r="F13">
        <f t="shared" si="2"/>
        <v>0</v>
      </c>
      <c r="G13">
        <f t="shared" si="3"/>
        <v>0</v>
      </c>
      <c r="H13">
        <f t="shared" si="4"/>
        <v>0</v>
      </c>
      <c r="I13">
        <f t="shared" si="5"/>
        <v>0</v>
      </c>
      <c r="J13">
        <f t="shared" si="6"/>
        <v>0</v>
      </c>
      <c r="K13" s="41">
        <f t="shared" si="0"/>
        <v>0</v>
      </c>
    </row>
    <row r="14" spans="1:11" x14ac:dyDescent="0.3">
      <c r="A14" t="s">
        <v>86</v>
      </c>
      <c r="B14">
        <v>366.34546906161</v>
      </c>
      <c r="C14">
        <v>306.77658890206999</v>
      </c>
      <c r="D14">
        <v>7</v>
      </c>
      <c r="E14" s="37">
        <f t="shared" si="1"/>
        <v>0</v>
      </c>
      <c r="F14">
        <f t="shared" si="2"/>
        <v>0</v>
      </c>
      <c r="G14">
        <f t="shared" si="3"/>
        <v>0.4</v>
      </c>
      <c r="H14">
        <f t="shared" si="4"/>
        <v>0</v>
      </c>
      <c r="I14">
        <f t="shared" si="5"/>
        <v>0</v>
      </c>
      <c r="J14">
        <f t="shared" si="6"/>
        <v>0</v>
      </c>
      <c r="K14" s="41">
        <f t="shared" si="0"/>
        <v>0.4</v>
      </c>
    </row>
    <row r="15" spans="1:11" x14ac:dyDescent="0.3">
      <c r="A15" t="s">
        <v>87</v>
      </c>
      <c r="B15">
        <v>258.37687377243998</v>
      </c>
      <c r="C15">
        <v>212.76944990029</v>
      </c>
      <c r="D15">
        <v>6</v>
      </c>
      <c r="E15" s="37">
        <f t="shared" si="1"/>
        <v>0</v>
      </c>
      <c r="F15">
        <f t="shared" si="2"/>
        <v>0.2</v>
      </c>
      <c r="G15">
        <f t="shared" si="3"/>
        <v>0</v>
      </c>
      <c r="H15">
        <f t="shared" si="4"/>
        <v>0</v>
      </c>
      <c r="I15">
        <f t="shared" si="5"/>
        <v>0</v>
      </c>
      <c r="J15">
        <f t="shared" si="6"/>
        <v>0</v>
      </c>
      <c r="K15" s="41">
        <f t="shared" si="0"/>
        <v>0.2</v>
      </c>
    </row>
    <row r="16" spans="1:11" x14ac:dyDescent="0.3">
      <c r="A16" t="s">
        <v>88</v>
      </c>
      <c r="B16">
        <v>411.95289293375998</v>
      </c>
      <c r="C16">
        <v>189.50035608796</v>
      </c>
      <c r="D16">
        <v>6</v>
      </c>
      <c r="E16" s="37">
        <f t="shared" si="1"/>
        <v>0</v>
      </c>
      <c r="F16">
        <f t="shared" si="2"/>
        <v>0.2</v>
      </c>
      <c r="G16">
        <f t="shared" si="3"/>
        <v>0</v>
      </c>
      <c r="H16">
        <f t="shared" si="4"/>
        <v>0</v>
      </c>
      <c r="I16">
        <f t="shared" si="5"/>
        <v>0</v>
      </c>
      <c r="J16">
        <f t="shared" si="6"/>
        <v>0</v>
      </c>
      <c r="K16" s="41">
        <f t="shared" si="0"/>
        <v>0.2</v>
      </c>
    </row>
    <row r="17" spans="1:11" x14ac:dyDescent="0.3">
      <c r="A17" t="s">
        <v>89</v>
      </c>
      <c r="B17">
        <v>469.66024558831998</v>
      </c>
      <c r="C17">
        <v>128.06994842342999</v>
      </c>
      <c r="D17">
        <v>3</v>
      </c>
      <c r="E17" s="37">
        <f t="shared" si="1"/>
        <v>0</v>
      </c>
      <c r="F17">
        <f t="shared" si="2"/>
        <v>0</v>
      </c>
      <c r="G17">
        <f t="shared" si="3"/>
        <v>0</v>
      </c>
      <c r="H17">
        <f t="shared" si="4"/>
        <v>0</v>
      </c>
      <c r="I17">
        <f t="shared" si="5"/>
        <v>0</v>
      </c>
      <c r="J17">
        <f t="shared" si="6"/>
        <v>0</v>
      </c>
      <c r="K17" s="41">
        <f t="shared" si="0"/>
        <v>0</v>
      </c>
    </row>
    <row r="18" spans="1:11" x14ac:dyDescent="0.3">
      <c r="A18" t="s">
        <v>90</v>
      </c>
      <c r="B18">
        <v>311.43040766452998</v>
      </c>
      <c r="C18">
        <v>119.693074651</v>
      </c>
      <c r="D18">
        <v>2</v>
      </c>
      <c r="E18" s="37">
        <f t="shared" si="1"/>
        <v>0</v>
      </c>
      <c r="F18">
        <f t="shared" si="2"/>
        <v>0</v>
      </c>
      <c r="G18">
        <f t="shared" si="3"/>
        <v>0</v>
      </c>
      <c r="H18">
        <f t="shared" si="4"/>
        <v>0</v>
      </c>
      <c r="I18">
        <f t="shared" si="5"/>
        <v>0</v>
      </c>
      <c r="J18">
        <f t="shared" si="6"/>
        <v>0</v>
      </c>
      <c r="K18" s="41">
        <f t="shared" si="0"/>
        <v>0</v>
      </c>
    </row>
    <row r="19" spans="1:11" x14ac:dyDescent="0.3">
      <c r="A19" t="s">
        <v>91</v>
      </c>
      <c r="B19">
        <v>180.19271856303001</v>
      </c>
      <c r="C19">
        <v>118.7623108985</v>
      </c>
      <c r="D19">
        <v>2</v>
      </c>
      <c r="E19" s="37">
        <f t="shared" si="1"/>
        <v>0</v>
      </c>
      <c r="F19">
        <f t="shared" si="2"/>
        <v>0</v>
      </c>
      <c r="G19">
        <f t="shared" si="3"/>
        <v>0</v>
      </c>
      <c r="H19">
        <f t="shared" si="4"/>
        <v>0</v>
      </c>
      <c r="I19">
        <f t="shared" si="5"/>
        <v>0</v>
      </c>
      <c r="J19">
        <f t="shared" si="6"/>
        <v>0</v>
      </c>
      <c r="K19" s="41">
        <f t="shared" si="0"/>
        <v>0</v>
      </c>
    </row>
    <row r="20" spans="1:11" x14ac:dyDescent="0.3">
      <c r="A20" t="s">
        <v>92</v>
      </c>
      <c r="B20">
        <v>102.00856335363</v>
      </c>
      <c r="C20">
        <v>169.95431728560999</v>
      </c>
      <c r="D20">
        <v>7</v>
      </c>
      <c r="E20" s="37">
        <f t="shared" si="1"/>
        <v>0</v>
      </c>
      <c r="F20">
        <f t="shared" si="2"/>
        <v>0</v>
      </c>
      <c r="G20">
        <f t="shared" si="3"/>
        <v>0.4</v>
      </c>
      <c r="H20">
        <f t="shared" si="4"/>
        <v>0</v>
      </c>
      <c r="I20">
        <f t="shared" si="5"/>
        <v>0</v>
      </c>
      <c r="J20">
        <f t="shared" si="6"/>
        <v>0</v>
      </c>
      <c r="K20" s="41">
        <f t="shared" si="0"/>
        <v>0.4</v>
      </c>
    </row>
    <row r="21" spans="1:11" x14ac:dyDescent="0.3">
      <c r="A21" t="s">
        <v>94</v>
      </c>
      <c r="B21">
        <v>73.154887026354004</v>
      </c>
      <c r="C21">
        <v>72.224123273860997</v>
      </c>
      <c r="D21">
        <v>2</v>
      </c>
      <c r="E21" s="37">
        <f t="shared" si="1"/>
        <v>0</v>
      </c>
      <c r="F21">
        <f t="shared" si="2"/>
        <v>0</v>
      </c>
      <c r="G21">
        <f t="shared" si="3"/>
        <v>0</v>
      </c>
      <c r="H21">
        <f t="shared" si="4"/>
        <v>0</v>
      </c>
      <c r="I21">
        <f t="shared" si="5"/>
        <v>0</v>
      </c>
      <c r="J21">
        <f t="shared" si="6"/>
        <v>0</v>
      </c>
      <c r="K21" s="41">
        <f t="shared" si="0"/>
        <v>0</v>
      </c>
    </row>
    <row r="22" spans="1:11" x14ac:dyDescent="0.3">
      <c r="A22" t="s">
        <v>95</v>
      </c>
      <c r="B22">
        <v>423.12205796366999</v>
      </c>
      <c r="C22">
        <v>34.993573174146</v>
      </c>
      <c r="D22">
        <v>1</v>
      </c>
      <c r="E22" s="37">
        <f t="shared" si="1"/>
        <v>0</v>
      </c>
      <c r="F22">
        <f t="shared" si="2"/>
        <v>0</v>
      </c>
      <c r="G22">
        <f t="shared" si="3"/>
        <v>0</v>
      </c>
      <c r="H22">
        <f t="shared" si="4"/>
        <v>0</v>
      </c>
      <c r="I22">
        <f t="shared" si="5"/>
        <v>0</v>
      </c>
      <c r="J22">
        <f t="shared" si="6"/>
        <v>0</v>
      </c>
      <c r="K22" s="41">
        <f t="shared" si="0"/>
        <v>0</v>
      </c>
    </row>
    <row r="23" spans="1:11" x14ac:dyDescent="0.3">
      <c r="A23" t="s">
        <v>96</v>
      </c>
      <c r="B23">
        <v>245.34618123754001</v>
      </c>
      <c r="C23">
        <v>52.678084471510999</v>
      </c>
      <c r="D23">
        <v>1</v>
      </c>
      <c r="E23" s="37">
        <f t="shared" si="1"/>
        <v>0</v>
      </c>
      <c r="F23">
        <f t="shared" si="2"/>
        <v>0</v>
      </c>
      <c r="G23">
        <f t="shared" si="3"/>
        <v>0</v>
      </c>
      <c r="H23">
        <f t="shared" si="4"/>
        <v>0</v>
      </c>
      <c r="I23">
        <f t="shared" si="5"/>
        <v>0</v>
      </c>
      <c r="J23">
        <f t="shared" si="6"/>
        <v>0</v>
      </c>
      <c r="K23" s="41">
        <f t="shared" si="0"/>
        <v>0</v>
      </c>
    </row>
    <row r="24" spans="1:11" x14ac:dyDescent="0.3">
      <c r="A24" t="s">
        <v>97</v>
      </c>
      <c r="B24">
        <v>52.678084471510999</v>
      </c>
      <c r="C24">
        <v>27.547463154203001</v>
      </c>
      <c r="D24">
        <v>1</v>
      </c>
      <c r="E24" s="37">
        <f t="shared" si="1"/>
        <v>0</v>
      </c>
      <c r="F24">
        <f t="shared" si="2"/>
        <v>0</v>
      </c>
      <c r="G24">
        <f t="shared" si="3"/>
        <v>0</v>
      </c>
      <c r="H24">
        <f t="shared" si="4"/>
        <v>0</v>
      </c>
      <c r="I24">
        <f t="shared" si="5"/>
        <v>0</v>
      </c>
      <c r="J24">
        <f t="shared" si="6"/>
        <v>0</v>
      </c>
      <c r="K24" s="41">
        <f t="shared" si="0"/>
        <v>0</v>
      </c>
    </row>
    <row r="25" spans="1:11" x14ac:dyDescent="0.3">
      <c r="A25" t="s">
        <v>98</v>
      </c>
      <c r="B25">
        <v>0</v>
      </c>
      <c r="C25">
        <v>0</v>
      </c>
      <c r="D25">
        <v>1</v>
      </c>
      <c r="E25" s="37">
        <f t="shared" si="1"/>
        <v>0</v>
      </c>
      <c r="F25">
        <f t="shared" si="2"/>
        <v>0</v>
      </c>
      <c r="G25">
        <f t="shared" si="3"/>
        <v>0</v>
      </c>
      <c r="H25">
        <f t="shared" si="4"/>
        <v>0</v>
      </c>
      <c r="I25">
        <f t="shared" si="5"/>
        <v>0</v>
      </c>
      <c r="J25">
        <f t="shared" si="6"/>
        <v>0</v>
      </c>
      <c r="K25" s="41">
        <f t="shared" si="0"/>
        <v>0</v>
      </c>
    </row>
    <row r="26" spans="1:11" x14ac:dyDescent="0.3">
      <c r="A26" t="s">
        <v>99</v>
      </c>
      <c r="B26">
        <v>500</v>
      </c>
      <c r="C26">
        <v>500</v>
      </c>
      <c r="D26">
        <v>4</v>
      </c>
      <c r="E26" s="37">
        <f t="shared" si="1"/>
        <v>0</v>
      </c>
      <c r="F26">
        <f t="shared" si="2"/>
        <v>0</v>
      </c>
      <c r="G26">
        <f t="shared" si="3"/>
        <v>0</v>
      </c>
      <c r="H26">
        <f t="shared" si="4"/>
        <v>0</v>
      </c>
      <c r="I26">
        <f t="shared" si="5"/>
        <v>0</v>
      </c>
      <c r="J26">
        <f t="shared" si="6"/>
        <v>0</v>
      </c>
      <c r="K26" s="41">
        <f t="shared" si="0"/>
        <v>0</v>
      </c>
    </row>
    <row r="27" spans="1:11" ht="15" customHeight="1" x14ac:dyDescent="0.3">
      <c r="E27" s="37"/>
    </row>
    <row r="28" spans="1:11" x14ac:dyDescent="0.3">
      <c r="E28" s="37"/>
    </row>
    <row r="29" spans="1:11" x14ac:dyDescent="0.3">
      <c r="E29" s="37"/>
    </row>
    <row r="30" spans="1:11" x14ac:dyDescent="0.3">
      <c r="E30" s="37"/>
    </row>
    <row r="31" spans="1:11" x14ac:dyDescent="0.3">
      <c r="E31" s="37"/>
    </row>
    <row r="32" spans="1:11" x14ac:dyDescent="0.3">
      <c r="E32" s="37"/>
    </row>
    <row r="33" spans="5:5" x14ac:dyDescent="0.3">
      <c r="E33" s="37"/>
    </row>
    <row r="34" spans="5:5" x14ac:dyDescent="0.3">
      <c r="E34" s="37"/>
    </row>
    <row r="35" spans="5:5" x14ac:dyDescent="0.3">
      <c r="E35" s="37"/>
    </row>
    <row r="36" spans="5:5" x14ac:dyDescent="0.3">
      <c r="E36" s="37"/>
    </row>
    <row r="37" spans="5:5" x14ac:dyDescent="0.3">
      <c r="E37" s="37"/>
    </row>
    <row r="38" spans="5:5" x14ac:dyDescent="0.3">
      <c r="E38" s="37"/>
    </row>
    <row r="39" spans="5:5" x14ac:dyDescent="0.3">
      <c r="E39" s="37"/>
    </row>
    <row r="40" spans="5:5" x14ac:dyDescent="0.3">
      <c r="E40" s="37"/>
    </row>
    <row r="41" spans="5:5" x14ac:dyDescent="0.3">
      <c r="E41" s="37"/>
    </row>
    <row r="42" spans="5:5" x14ac:dyDescent="0.3">
      <c r="E42" s="37"/>
    </row>
    <row r="43" spans="5:5" x14ac:dyDescent="0.3">
      <c r="E43" s="37"/>
    </row>
    <row r="44" spans="5:5" x14ac:dyDescent="0.3">
      <c r="E44" s="37"/>
    </row>
    <row r="45" spans="5:5" x14ac:dyDescent="0.3">
      <c r="E45" s="37"/>
    </row>
    <row r="46" spans="5:5" x14ac:dyDescent="0.3">
      <c r="E46" s="37"/>
    </row>
    <row r="47" spans="5:5" x14ac:dyDescent="0.3">
      <c r="E47" s="37"/>
    </row>
    <row r="48" spans="5:5" x14ac:dyDescent="0.3">
      <c r="E48" s="37"/>
    </row>
    <row r="49" spans="5:5" x14ac:dyDescent="0.3">
      <c r="E49" s="37"/>
    </row>
    <row r="50" spans="5:5" x14ac:dyDescent="0.3">
      <c r="E50" s="37"/>
    </row>
    <row r="51" spans="5:5" x14ac:dyDescent="0.3">
      <c r="E51" s="37"/>
    </row>
    <row r="52" spans="5:5" x14ac:dyDescent="0.3">
      <c r="E52" s="37"/>
    </row>
    <row r="53" spans="5:5" x14ac:dyDescent="0.3">
      <c r="E53" s="37"/>
    </row>
    <row r="54" spans="5:5" x14ac:dyDescent="0.3">
      <c r="E54" s="37"/>
    </row>
    <row r="55" spans="5:5" x14ac:dyDescent="0.3">
      <c r="E55" s="37"/>
    </row>
    <row r="56" spans="5:5" x14ac:dyDescent="0.3">
      <c r="E56" s="37"/>
    </row>
    <row r="57" spans="5:5" x14ac:dyDescent="0.3">
      <c r="E57" s="37"/>
    </row>
    <row r="58" spans="5:5" x14ac:dyDescent="0.3">
      <c r="E58" s="37"/>
    </row>
    <row r="59" spans="5:5" x14ac:dyDescent="0.3">
      <c r="E59" s="37"/>
    </row>
    <row r="60" spans="5:5" x14ac:dyDescent="0.3">
      <c r="E60" s="37"/>
    </row>
    <row r="61" spans="5:5" x14ac:dyDescent="0.3">
      <c r="E61" s="37"/>
    </row>
    <row r="62" spans="5:5" x14ac:dyDescent="0.3">
      <c r="E62" s="37"/>
    </row>
    <row r="63" spans="5:5" x14ac:dyDescent="0.3">
      <c r="E63" s="37"/>
    </row>
    <row r="64" spans="5:5" x14ac:dyDescent="0.3">
      <c r="E64" s="37"/>
    </row>
    <row r="65" spans="5:5" x14ac:dyDescent="0.3">
      <c r="E65" s="37"/>
    </row>
    <row r="66" spans="5:5" x14ac:dyDescent="0.3">
      <c r="E66" s="37"/>
    </row>
    <row r="67" spans="5:5" x14ac:dyDescent="0.3">
      <c r="E67" s="37"/>
    </row>
    <row r="68" spans="5:5" x14ac:dyDescent="0.3">
      <c r="E68" s="37"/>
    </row>
    <row r="69" spans="5:5" x14ac:dyDescent="0.3">
      <c r="E69" s="37"/>
    </row>
    <row r="70" spans="5:5" x14ac:dyDescent="0.3">
      <c r="E70" s="37"/>
    </row>
    <row r="71" spans="5:5" x14ac:dyDescent="0.3">
      <c r="E71" s="37"/>
    </row>
    <row r="72" spans="5:5" x14ac:dyDescent="0.3">
      <c r="E72" s="37"/>
    </row>
    <row r="73" spans="5:5" x14ac:dyDescent="0.3">
      <c r="E73" s="37"/>
    </row>
    <row r="74" spans="5:5" x14ac:dyDescent="0.3">
      <c r="E74" s="37"/>
    </row>
    <row r="75" spans="5:5" x14ac:dyDescent="0.3">
      <c r="E75" s="37"/>
    </row>
    <row r="76" spans="5:5" x14ac:dyDescent="0.3">
      <c r="E76" s="37"/>
    </row>
    <row r="77" spans="5:5" x14ac:dyDescent="0.3">
      <c r="E77" s="37"/>
    </row>
    <row r="78" spans="5:5" x14ac:dyDescent="0.3">
      <c r="E78" s="37"/>
    </row>
    <row r="79" spans="5:5" x14ac:dyDescent="0.3">
      <c r="E79" s="37"/>
    </row>
    <row r="80" spans="5:5" x14ac:dyDescent="0.3">
      <c r="E80" s="37"/>
    </row>
    <row r="81" spans="5:5" x14ac:dyDescent="0.3">
      <c r="E81" s="37"/>
    </row>
    <row r="82" spans="5:5" x14ac:dyDescent="0.3">
      <c r="E82" s="37"/>
    </row>
    <row r="83" spans="5:5" x14ac:dyDescent="0.3">
      <c r="E83" s="37"/>
    </row>
    <row r="84" spans="5:5" x14ac:dyDescent="0.3">
      <c r="E84" s="37"/>
    </row>
    <row r="85" spans="5:5" x14ac:dyDescent="0.3">
      <c r="E85" s="37"/>
    </row>
    <row r="86" spans="5:5" x14ac:dyDescent="0.3">
      <c r="E86" s="37"/>
    </row>
    <row r="87" spans="5:5" x14ac:dyDescent="0.3">
      <c r="E87" s="37"/>
    </row>
    <row r="88" spans="5:5" x14ac:dyDescent="0.3">
      <c r="E88" s="37"/>
    </row>
    <row r="89" spans="5:5" x14ac:dyDescent="0.3">
      <c r="E89" s="37"/>
    </row>
    <row r="90" spans="5:5" x14ac:dyDescent="0.3">
      <c r="E90" s="37"/>
    </row>
    <row r="91" spans="5:5" x14ac:dyDescent="0.3">
      <c r="E91" s="37"/>
    </row>
    <row r="92" spans="5:5" x14ac:dyDescent="0.3">
      <c r="E92" s="37"/>
    </row>
    <row r="93" spans="5:5" x14ac:dyDescent="0.3">
      <c r="E93" s="37"/>
    </row>
    <row r="94" spans="5:5" x14ac:dyDescent="0.3">
      <c r="E94" s="37"/>
    </row>
    <row r="95" spans="5:5" x14ac:dyDescent="0.3">
      <c r="E95" s="37"/>
    </row>
    <row r="96" spans="5:5" x14ac:dyDescent="0.3">
      <c r="E96" s="37"/>
    </row>
    <row r="97" spans="5:5" x14ac:dyDescent="0.3">
      <c r="E97" s="37"/>
    </row>
    <row r="98" spans="5:5" x14ac:dyDescent="0.3">
      <c r="E98" s="37"/>
    </row>
    <row r="99" spans="5:5" x14ac:dyDescent="0.3">
      <c r="E99" s="37"/>
    </row>
    <row r="100" spans="5:5" x14ac:dyDescent="0.3">
      <c r="E100" s="37"/>
    </row>
    <row r="101" spans="5:5" x14ac:dyDescent="0.3">
      <c r="E101" s="37"/>
    </row>
    <row r="102" spans="5:5" x14ac:dyDescent="0.3">
      <c r="E102" s="37"/>
    </row>
    <row r="103" spans="5:5" x14ac:dyDescent="0.3">
      <c r="E103" s="37"/>
    </row>
    <row r="104" spans="5:5" x14ac:dyDescent="0.3">
      <c r="E104" s="37"/>
    </row>
    <row r="105" spans="5:5" x14ac:dyDescent="0.3">
      <c r="E105" s="37"/>
    </row>
    <row r="106" spans="5:5" x14ac:dyDescent="0.3">
      <c r="E106" s="37"/>
    </row>
    <row r="107" spans="5:5" x14ac:dyDescent="0.3">
      <c r="E107" s="37"/>
    </row>
    <row r="108" spans="5:5" x14ac:dyDescent="0.3">
      <c r="E108" s="37"/>
    </row>
    <row r="109" spans="5:5" x14ac:dyDescent="0.3">
      <c r="E109" s="37"/>
    </row>
    <row r="110" spans="5:5" x14ac:dyDescent="0.3">
      <c r="E110" s="37"/>
    </row>
    <row r="111" spans="5:5" x14ac:dyDescent="0.3">
      <c r="E111" s="37"/>
    </row>
    <row r="112" spans="5:5" x14ac:dyDescent="0.3">
      <c r="E112" s="37"/>
    </row>
    <row r="113" spans="5:5" x14ac:dyDescent="0.3">
      <c r="E113" s="37"/>
    </row>
    <row r="114" spans="5:5" x14ac:dyDescent="0.3">
      <c r="E114" s="37"/>
    </row>
    <row r="115" spans="5:5" x14ac:dyDescent="0.3">
      <c r="E115" s="37"/>
    </row>
    <row r="116" spans="5:5" x14ac:dyDescent="0.3">
      <c r="E116" s="37"/>
    </row>
    <row r="117" spans="5:5" x14ac:dyDescent="0.3">
      <c r="E117" s="37"/>
    </row>
    <row r="118" spans="5:5" x14ac:dyDescent="0.3">
      <c r="E118" s="37"/>
    </row>
    <row r="119" spans="5:5" x14ac:dyDescent="0.3">
      <c r="E119" s="37"/>
    </row>
    <row r="120" spans="5:5" x14ac:dyDescent="0.3">
      <c r="E120" s="37"/>
    </row>
    <row r="121" spans="5:5" x14ac:dyDescent="0.3">
      <c r="E121" s="37"/>
    </row>
    <row r="122" spans="5:5" x14ac:dyDescent="0.3">
      <c r="E122" s="37"/>
    </row>
    <row r="123" spans="5:5" x14ac:dyDescent="0.3">
      <c r="E123" s="37"/>
    </row>
    <row r="124" spans="5:5" x14ac:dyDescent="0.3">
      <c r="E124" s="37"/>
    </row>
    <row r="125" spans="5:5" x14ac:dyDescent="0.3">
      <c r="E125" s="37"/>
    </row>
    <row r="126" spans="5:5" x14ac:dyDescent="0.3">
      <c r="E126" s="37"/>
    </row>
    <row r="127" spans="5:5" x14ac:dyDescent="0.3">
      <c r="E127" s="37"/>
    </row>
    <row r="128" spans="5:5" x14ac:dyDescent="0.3">
      <c r="E128" s="37"/>
    </row>
    <row r="129" spans="5:5" x14ac:dyDescent="0.3">
      <c r="E129" s="37"/>
    </row>
    <row r="130" spans="5:5" x14ac:dyDescent="0.3">
      <c r="E130" s="37"/>
    </row>
    <row r="131" spans="5:5" x14ac:dyDescent="0.3">
      <c r="E131" s="37"/>
    </row>
    <row r="132" spans="5:5" x14ac:dyDescent="0.3">
      <c r="E132" s="37"/>
    </row>
    <row r="133" spans="5:5" x14ac:dyDescent="0.3">
      <c r="E133" s="37"/>
    </row>
    <row r="134" spans="5:5" x14ac:dyDescent="0.3">
      <c r="E134" s="37"/>
    </row>
    <row r="135" spans="5:5" x14ac:dyDescent="0.3">
      <c r="E135" s="37"/>
    </row>
    <row r="136" spans="5:5" x14ac:dyDescent="0.3">
      <c r="E136" s="37"/>
    </row>
    <row r="137" spans="5:5" x14ac:dyDescent="0.3">
      <c r="E137" s="37"/>
    </row>
    <row r="138" spans="5:5" x14ac:dyDescent="0.3">
      <c r="E138" s="37"/>
    </row>
    <row r="139" spans="5:5" x14ac:dyDescent="0.3">
      <c r="E139" s="37"/>
    </row>
    <row r="140" spans="5:5" x14ac:dyDescent="0.3">
      <c r="E140" s="37"/>
    </row>
    <row r="141" spans="5:5" x14ac:dyDescent="0.3">
      <c r="E141" s="37"/>
    </row>
    <row r="142" spans="5:5" x14ac:dyDescent="0.3">
      <c r="E142" s="37"/>
    </row>
    <row r="143" spans="5:5" x14ac:dyDescent="0.3">
      <c r="E143" s="37"/>
    </row>
    <row r="144" spans="5:5" x14ac:dyDescent="0.3">
      <c r="E144" s="37"/>
    </row>
    <row r="145" spans="5:5" x14ac:dyDescent="0.3">
      <c r="E145" s="37"/>
    </row>
    <row r="146" spans="5:5" x14ac:dyDescent="0.3">
      <c r="E146" s="37"/>
    </row>
    <row r="147" spans="5:5" x14ac:dyDescent="0.3">
      <c r="E147" s="37"/>
    </row>
    <row r="148" spans="5:5" x14ac:dyDescent="0.3">
      <c r="E148" s="37"/>
    </row>
    <row r="149" spans="5:5" x14ac:dyDescent="0.3">
      <c r="E149" s="37"/>
    </row>
    <row r="150" spans="5:5" x14ac:dyDescent="0.3">
      <c r="E150" s="37"/>
    </row>
    <row r="151" spans="5:5" x14ac:dyDescent="0.3">
      <c r="E151" s="37"/>
    </row>
    <row r="152" spans="5:5" x14ac:dyDescent="0.3">
      <c r="E152" s="37"/>
    </row>
    <row r="153" spans="5:5" x14ac:dyDescent="0.3">
      <c r="E153" s="37"/>
    </row>
    <row r="154" spans="5:5" x14ac:dyDescent="0.3">
      <c r="E154" s="37"/>
    </row>
    <row r="155" spans="5:5" x14ac:dyDescent="0.3">
      <c r="E155" s="37"/>
    </row>
    <row r="156" spans="5:5" x14ac:dyDescent="0.3">
      <c r="E156" s="37"/>
    </row>
    <row r="157" spans="5:5" x14ac:dyDescent="0.3">
      <c r="E157" s="37"/>
    </row>
    <row r="158" spans="5:5" x14ac:dyDescent="0.3">
      <c r="E158" s="37"/>
    </row>
    <row r="159" spans="5:5" x14ac:dyDescent="0.3">
      <c r="E159" s="37"/>
    </row>
    <row r="160" spans="5:5" x14ac:dyDescent="0.3">
      <c r="E160" s="37"/>
    </row>
    <row r="161" spans="5:5" x14ac:dyDescent="0.3">
      <c r="E161" s="37"/>
    </row>
    <row r="162" spans="5:5" x14ac:dyDescent="0.3">
      <c r="E162" s="37"/>
    </row>
    <row r="163" spans="5:5" x14ac:dyDescent="0.3">
      <c r="E163" s="37"/>
    </row>
    <row r="164" spans="5:5" x14ac:dyDescent="0.3">
      <c r="E164" s="37"/>
    </row>
    <row r="165" spans="5:5" x14ac:dyDescent="0.3">
      <c r="E165" s="37"/>
    </row>
    <row r="166" spans="5:5" x14ac:dyDescent="0.3">
      <c r="E166" s="37"/>
    </row>
    <row r="167" spans="5:5" x14ac:dyDescent="0.3">
      <c r="E167" s="37"/>
    </row>
    <row r="168" spans="5:5" x14ac:dyDescent="0.3">
      <c r="E168" s="37"/>
    </row>
    <row r="169" spans="5:5" x14ac:dyDescent="0.3">
      <c r="E169" s="37"/>
    </row>
    <row r="170" spans="5:5" x14ac:dyDescent="0.3">
      <c r="E170" s="37"/>
    </row>
    <row r="171" spans="5:5" x14ac:dyDescent="0.3">
      <c r="E171" s="37"/>
    </row>
    <row r="172" spans="5:5" x14ac:dyDescent="0.3">
      <c r="E172" s="37"/>
    </row>
    <row r="173" spans="5:5" x14ac:dyDescent="0.3">
      <c r="E173" s="37"/>
    </row>
    <row r="174" spans="5:5" x14ac:dyDescent="0.3">
      <c r="E174" s="37"/>
    </row>
    <row r="175" spans="5:5" x14ac:dyDescent="0.3">
      <c r="E175" s="37"/>
    </row>
    <row r="176" spans="5:5" x14ac:dyDescent="0.3">
      <c r="E176" s="37"/>
    </row>
    <row r="177" spans="5:5" x14ac:dyDescent="0.3">
      <c r="E177" s="37"/>
    </row>
    <row r="178" spans="5:5" x14ac:dyDescent="0.3">
      <c r="E178" s="37"/>
    </row>
    <row r="179" spans="5:5" x14ac:dyDescent="0.3">
      <c r="E179" s="37"/>
    </row>
    <row r="180" spans="5:5" x14ac:dyDescent="0.3">
      <c r="E180" s="37"/>
    </row>
    <row r="181" spans="5:5" x14ac:dyDescent="0.3">
      <c r="E181" s="37"/>
    </row>
    <row r="182" spans="5:5" x14ac:dyDescent="0.3">
      <c r="E182" s="37"/>
    </row>
    <row r="183" spans="5:5" x14ac:dyDescent="0.3">
      <c r="E183" s="37"/>
    </row>
    <row r="184" spans="5:5" x14ac:dyDescent="0.3">
      <c r="E184" s="37"/>
    </row>
    <row r="185" spans="5:5" x14ac:dyDescent="0.3">
      <c r="E185" s="37"/>
    </row>
    <row r="186" spans="5:5" x14ac:dyDescent="0.3">
      <c r="E186" s="37"/>
    </row>
    <row r="187" spans="5:5" x14ac:dyDescent="0.3">
      <c r="E187" s="37"/>
    </row>
    <row r="188" spans="5:5" x14ac:dyDescent="0.3">
      <c r="E188" s="37"/>
    </row>
    <row r="189" spans="5:5" x14ac:dyDescent="0.3">
      <c r="E189" s="37"/>
    </row>
    <row r="190" spans="5:5" x14ac:dyDescent="0.3">
      <c r="E190" s="37"/>
    </row>
    <row r="191" spans="5:5" x14ac:dyDescent="0.3">
      <c r="E191" s="37"/>
    </row>
    <row r="192" spans="5:5" x14ac:dyDescent="0.3">
      <c r="E192" s="37"/>
    </row>
    <row r="193" spans="5:5" x14ac:dyDescent="0.3">
      <c r="E193" s="37"/>
    </row>
    <row r="194" spans="5:5" x14ac:dyDescent="0.3">
      <c r="E194" s="37"/>
    </row>
    <row r="195" spans="5:5" x14ac:dyDescent="0.3">
      <c r="E195" s="37"/>
    </row>
    <row r="196" spans="5:5" x14ac:dyDescent="0.3">
      <c r="E196" s="37"/>
    </row>
    <row r="197" spans="5:5" x14ac:dyDescent="0.3">
      <c r="E197" s="37"/>
    </row>
    <row r="198" spans="5:5" x14ac:dyDescent="0.3">
      <c r="E198" s="37"/>
    </row>
    <row r="199" spans="5:5" x14ac:dyDescent="0.3">
      <c r="E199" s="37"/>
    </row>
    <row r="200" spans="5:5" x14ac:dyDescent="0.3">
      <c r="E200" s="37"/>
    </row>
    <row r="201" spans="5:5" x14ac:dyDescent="0.3">
      <c r="E201" s="37"/>
    </row>
    <row r="202" spans="5:5" x14ac:dyDescent="0.3">
      <c r="E202" s="37"/>
    </row>
    <row r="203" spans="5:5" x14ac:dyDescent="0.3">
      <c r="E203" s="37"/>
    </row>
    <row r="204" spans="5:5" x14ac:dyDescent="0.3">
      <c r="E204" s="37"/>
    </row>
    <row r="205" spans="5:5" x14ac:dyDescent="0.3">
      <c r="E205" s="37"/>
    </row>
    <row r="206" spans="5:5" x14ac:dyDescent="0.3">
      <c r="E206" s="37"/>
    </row>
    <row r="207" spans="5:5" x14ac:dyDescent="0.3">
      <c r="E207" s="37"/>
    </row>
    <row r="208" spans="5:5" x14ac:dyDescent="0.3">
      <c r="E208" s="37"/>
    </row>
    <row r="209" spans="5:5" x14ac:dyDescent="0.3">
      <c r="E209" s="37"/>
    </row>
    <row r="210" spans="5:5" x14ac:dyDescent="0.3">
      <c r="E210" s="37"/>
    </row>
    <row r="211" spans="5:5" x14ac:dyDescent="0.3">
      <c r="E211" s="37"/>
    </row>
    <row r="212" spans="5:5" x14ac:dyDescent="0.3">
      <c r="E212" s="37"/>
    </row>
    <row r="213" spans="5:5" x14ac:dyDescent="0.3">
      <c r="E213" s="37"/>
    </row>
    <row r="214" spans="5:5" x14ac:dyDescent="0.3">
      <c r="E214" s="37"/>
    </row>
    <row r="215" spans="5:5" x14ac:dyDescent="0.3">
      <c r="E215" s="37"/>
    </row>
    <row r="216" spans="5:5" x14ac:dyDescent="0.3">
      <c r="E216" s="37"/>
    </row>
    <row r="217" spans="5:5" x14ac:dyDescent="0.3">
      <c r="E217" s="37"/>
    </row>
    <row r="218" spans="5:5" x14ac:dyDescent="0.3">
      <c r="E218" s="37"/>
    </row>
    <row r="219" spans="5:5" x14ac:dyDescent="0.3">
      <c r="E219" s="37"/>
    </row>
    <row r="220" spans="5:5" x14ac:dyDescent="0.3">
      <c r="E220" s="37"/>
    </row>
    <row r="221" spans="5:5" x14ac:dyDescent="0.3">
      <c r="E221" s="37"/>
    </row>
    <row r="222" spans="5:5" x14ac:dyDescent="0.3">
      <c r="E222" s="37"/>
    </row>
    <row r="223" spans="5:5" x14ac:dyDescent="0.3">
      <c r="E223" s="37"/>
    </row>
    <row r="224" spans="5:5" x14ac:dyDescent="0.3">
      <c r="E224" s="37"/>
    </row>
    <row r="225" spans="5:5" x14ac:dyDescent="0.3">
      <c r="E225" s="37"/>
    </row>
    <row r="226" spans="5:5" x14ac:dyDescent="0.3">
      <c r="E226" s="37"/>
    </row>
    <row r="227" spans="5:5" x14ac:dyDescent="0.3">
      <c r="E227" s="37"/>
    </row>
    <row r="228" spans="5:5" x14ac:dyDescent="0.3">
      <c r="E228" s="37"/>
    </row>
    <row r="229" spans="5:5" x14ac:dyDescent="0.3">
      <c r="E229" s="37"/>
    </row>
    <row r="230" spans="5:5" x14ac:dyDescent="0.3">
      <c r="E230" s="37"/>
    </row>
    <row r="231" spans="5:5" x14ac:dyDescent="0.3">
      <c r="E231" s="37"/>
    </row>
    <row r="232" spans="5:5" x14ac:dyDescent="0.3">
      <c r="E232" s="37"/>
    </row>
    <row r="233" spans="5:5" x14ac:dyDescent="0.3">
      <c r="E233" s="37"/>
    </row>
    <row r="234" spans="5:5" x14ac:dyDescent="0.3">
      <c r="E234" s="37"/>
    </row>
    <row r="235" spans="5:5" x14ac:dyDescent="0.3">
      <c r="E235" s="37"/>
    </row>
    <row r="236" spans="5:5" x14ac:dyDescent="0.3">
      <c r="E236" s="37"/>
    </row>
    <row r="237" spans="5:5" x14ac:dyDescent="0.3">
      <c r="E237" s="37"/>
    </row>
    <row r="238" spans="5:5" x14ac:dyDescent="0.3">
      <c r="E238" s="37"/>
    </row>
    <row r="239" spans="5:5" x14ac:dyDescent="0.3">
      <c r="E239" s="37"/>
    </row>
    <row r="240" spans="5:5" x14ac:dyDescent="0.3">
      <c r="E240" s="37"/>
    </row>
    <row r="241" spans="5:5" x14ac:dyDescent="0.3">
      <c r="E241" s="37"/>
    </row>
    <row r="242" spans="5:5" x14ac:dyDescent="0.3">
      <c r="E242" s="37"/>
    </row>
    <row r="243" spans="5:5" x14ac:dyDescent="0.3">
      <c r="E243" s="37"/>
    </row>
    <row r="244" spans="5:5" x14ac:dyDescent="0.3">
      <c r="E244" s="37"/>
    </row>
    <row r="245" spans="5:5" x14ac:dyDescent="0.3">
      <c r="E245" s="37"/>
    </row>
    <row r="246" spans="5:5" x14ac:dyDescent="0.3">
      <c r="E246" s="37"/>
    </row>
    <row r="247" spans="5:5" x14ac:dyDescent="0.3">
      <c r="E247" s="37"/>
    </row>
    <row r="248" spans="5:5" x14ac:dyDescent="0.3">
      <c r="E248" s="37"/>
    </row>
    <row r="249" spans="5:5" x14ac:dyDescent="0.3">
      <c r="E249" s="37"/>
    </row>
    <row r="250" spans="5:5" x14ac:dyDescent="0.3">
      <c r="E250" s="37"/>
    </row>
    <row r="251" spans="5:5" x14ac:dyDescent="0.3">
      <c r="E251" s="37"/>
    </row>
    <row r="252" spans="5:5" x14ac:dyDescent="0.3">
      <c r="E252" s="37"/>
    </row>
    <row r="253" spans="5:5" x14ac:dyDescent="0.3">
      <c r="E253" s="37"/>
    </row>
    <row r="254" spans="5:5" x14ac:dyDescent="0.3">
      <c r="E254" s="37"/>
    </row>
    <row r="255" spans="5:5" x14ac:dyDescent="0.3">
      <c r="E255" s="37"/>
    </row>
    <row r="256" spans="5:5" x14ac:dyDescent="0.3">
      <c r="E256" s="37"/>
    </row>
    <row r="257" spans="5:5" x14ac:dyDescent="0.3">
      <c r="E257" s="37"/>
    </row>
    <row r="258" spans="5:5" x14ac:dyDescent="0.3">
      <c r="E258" s="37"/>
    </row>
    <row r="259" spans="5:5" x14ac:dyDescent="0.3">
      <c r="E259" s="37"/>
    </row>
    <row r="260" spans="5:5" x14ac:dyDescent="0.3">
      <c r="E260" s="37"/>
    </row>
    <row r="261" spans="5:5" x14ac:dyDescent="0.3">
      <c r="E261" s="37"/>
    </row>
    <row r="262" spans="5:5" x14ac:dyDescent="0.3">
      <c r="E262" s="37"/>
    </row>
    <row r="263" spans="5:5" x14ac:dyDescent="0.3">
      <c r="E263" s="37"/>
    </row>
    <row r="264" spans="5:5" x14ac:dyDescent="0.3">
      <c r="E264" s="37"/>
    </row>
    <row r="265" spans="5:5" x14ac:dyDescent="0.3">
      <c r="E265" s="37"/>
    </row>
    <row r="266" spans="5:5" x14ac:dyDescent="0.3">
      <c r="E266" s="37"/>
    </row>
    <row r="267" spans="5:5" x14ac:dyDescent="0.3">
      <c r="E267" s="37"/>
    </row>
    <row r="268" spans="5:5" x14ac:dyDescent="0.3">
      <c r="E268" s="37"/>
    </row>
    <row r="269" spans="5:5" x14ac:dyDescent="0.3">
      <c r="E269" s="37"/>
    </row>
    <row r="270" spans="5:5" x14ac:dyDescent="0.3">
      <c r="E270" s="37"/>
    </row>
    <row r="271" spans="5:5" x14ac:dyDescent="0.3">
      <c r="E271" s="37"/>
    </row>
    <row r="272" spans="5:5" x14ac:dyDescent="0.3">
      <c r="E272" s="37"/>
    </row>
    <row r="273" spans="5:5" x14ac:dyDescent="0.3">
      <c r="E273" s="37"/>
    </row>
    <row r="274" spans="5:5" x14ac:dyDescent="0.3">
      <c r="E274" s="37"/>
    </row>
    <row r="275" spans="5:5" x14ac:dyDescent="0.3">
      <c r="E275" s="37"/>
    </row>
    <row r="276" spans="5:5" x14ac:dyDescent="0.3">
      <c r="E276" s="37"/>
    </row>
    <row r="277" spans="5:5" x14ac:dyDescent="0.3">
      <c r="E277" s="37"/>
    </row>
    <row r="278" spans="5:5" x14ac:dyDescent="0.3">
      <c r="E278" s="37"/>
    </row>
    <row r="279" spans="5:5" x14ac:dyDescent="0.3">
      <c r="E279" s="37"/>
    </row>
    <row r="280" spans="5:5" x14ac:dyDescent="0.3">
      <c r="E280" s="37"/>
    </row>
    <row r="281" spans="5:5" x14ac:dyDescent="0.3">
      <c r="E281" s="37"/>
    </row>
    <row r="282" spans="5:5" x14ac:dyDescent="0.3">
      <c r="E282" s="37"/>
    </row>
    <row r="283" spans="5:5" x14ac:dyDescent="0.3">
      <c r="E283" s="37"/>
    </row>
    <row r="284" spans="5:5" x14ac:dyDescent="0.3">
      <c r="E284" s="37"/>
    </row>
    <row r="285" spans="5:5" x14ac:dyDescent="0.3">
      <c r="E285" s="37"/>
    </row>
    <row r="286" spans="5:5" x14ac:dyDescent="0.3">
      <c r="E286" s="37"/>
    </row>
    <row r="287" spans="5:5" x14ac:dyDescent="0.3">
      <c r="E287" s="37"/>
    </row>
    <row r="288" spans="5:5" x14ac:dyDescent="0.3">
      <c r="E288" s="37"/>
    </row>
    <row r="289" spans="5:5" x14ac:dyDescent="0.3">
      <c r="E289" s="37"/>
    </row>
    <row r="290" spans="5:5" x14ac:dyDescent="0.3">
      <c r="E290" s="37"/>
    </row>
    <row r="291" spans="5:5" x14ac:dyDescent="0.3">
      <c r="E291" s="37"/>
    </row>
    <row r="292" spans="5:5" x14ac:dyDescent="0.3">
      <c r="E292" s="37"/>
    </row>
    <row r="293" spans="5:5" x14ac:dyDescent="0.3">
      <c r="E293" s="37"/>
    </row>
    <row r="294" spans="5:5" x14ac:dyDescent="0.3">
      <c r="E294" s="37"/>
    </row>
    <row r="295" spans="5:5" x14ac:dyDescent="0.3">
      <c r="E295" s="37"/>
    </row>
    <row r="296" spans="5:5" x14ac:dyDescent="0.3">
      <c r="E296" s="37"/>
    </row>
    <row r="297" spans="5:5" x14ac:dyDescent="0.3">
      <c r="E297" s="37"/>
    </row>
    <row r="298" spans="5:5" x14ac:dyDescent="0.3">
      <c r="E298" s="37"/>
    </row>
    <row r="299" spans="5:5" x14ac:dyDescent="0.3">
      <c r="E299" s="37"/>
    </row>
    <row r="300" spans="5:5" x14ac:dyDescent="0.3">
      <c r="E300" s="37"/>
    </row>
    <row r="301" spans="5:5" x14ac:dyDescent="0.3">
      <c r="E301" s="37"/>
    </row>
    <row r="302" spans="5:5" x14ac:dyDescent="0.3">
      <c r="E302" s="37"/>
    </row>
    <row r="303" spans="5:5" x14ac:dyDescent="0.3">
      <c r="E303" s="37"/>
    </row>
    <row r="304" spans="5:5" x14ac:dyDescent="0.3">
      <c r="E304" s="37"/>
    </row>
    <row r="305" spans="5:5" x14ac:dyDescent="0.3">
      <c r="E305" s="37"/>
    </row>
    <row r="306" spans="5:5" x14ac:dyDescent="0.3">
      <c r="E306" s="37"/>
    </row>
    <row r="307" spans="5:5" x14ac:dyDescent="0.3">
      <c r="E307" s="37"/>
    </row>
    <row r="308" spans="5:5" x14ac:dyDescent="0.3">
      <c r="E308" s="37"/>
    </row>
    <row r="309" spans="5:5" x14ac:dyDescent="0.3">
      <c r="E309" s="37"/>
    </row>
    <row r="310" spans="5:5" x14ac:dyDescent="0.3">
      <c r="E310" s="37"/>
    </row>
    <row r="311" spans="5:5" x14ac:dyDescent="0.3">
      <c r="E311" s="37"/>
    </row>
    <row r="312" spans="5:5" x14ac:dyDescent="0.3">
      <c r="E312" s="37"/>
    </row>
    <row r="313" spans="5:5" x14ac:dyDescent="0.3">
      <c r="E313" s="37"/>
    </row>
    <row r="314" spans="5:5" x14ac:dyDescent="0.3">
      <c r="E314" s="37"/>
    </row>
    <row r="315" spans="5:5" x14ac:dyDescent="0.3">
      <c r="E315" s="37"/>
    </row>
    <row r="316" spans="5:5" x14ac:dyDescent="0.3">
      <c r="E316" s="37"/>
    </row>
    <row r="317" spans="5:5" x14ac:dyDescent="0.3">
      <c r="E317" s="37"/>
    </row>
    <row r="318" spans="5:5" x14ac:dyDescent="0.3">
      <c r="E318" s="37"/>
    </row>
    <row r="319" spans="5:5" x14ac:dyDescent="0.3">
      <c r="E319" s="37"/>
    </row>
    <row r="320" spans="5:5" x14ac:dyDescent="0.3">
      <c r="E320" s="37"/>
    </row>
    <row r="321" spans="5:5" x14ac:dyDescent="0.3">
      <c r="E321" s="37"/>
    </row>
    <row r="322" spans="5:5" x14ac:dyDescent="0.3">
      <c r="E322" s="37"/>
    </row>
    <row r="323" spans="5:5" x14ac:dyDescent="0.3">
      <c r="E323" s="37"/>
    </row>
    <row r="324" spans="5:5" x14ac:dyDescent="0.3">
      <c r="E324" s="37"/>
    </row>
    <row r="325" spans="5:5" x14ac:dyDescent="0.3">
      <c r="E325" s="37"/>
    </row>
    <row r="326" spans="5:5" x14ac:dyDescent="0.3">
      <c r="E326" s="37"/>
    </row>
    <row r="327" spans="5:5" x14ac:dyDescent="0.3">
      <c r="E327" s="37"/>
    </row>
    <row r="328" spans="5:5" x14ac:dyDescent="0.3">
      <c r="E328" s="37"/>
    </row>
    <row r="329" spans="5:5" x14ac:dyDescent="0.3">
      <c r="E329" s="37"/>
    </row>
    <row r="330" spans="5:5" x14ac:dyDescent="0.3">
      <c r="E330" s="37"/>
    </row>
    <row r="331" spans="5:5" x14ac:dyDescent="0.3">
      <c r="E331" s="37"/>
    </row>
    <row r="332" spans="5:5" x14ac:dyDescent="0.3">
      <c r="E332" s="37"/>
    </row>
    <row r="333" spans="5:5" x14ac:dyDescent="0.3">
      <c r="E333" s="37"/>
    </row>
    <row r="334" spans="5:5" x14ac:dyDescent="0.3">
      <c r="E334" s="37"/>
    </row>
    <row r="335" spans="5:5" x14ac:dyDescent="0.3">
      <c r="E335" s="37"/>
    </row>
    <row r="336" spans="5:5" x14ac:dyDescent="0.3">
      <c r="E336" s="37"/>
    </row>
    <row r="337" spans="5:5" x14ac:dyDescent="0.3">
      <c r="E337" s="37"/>
    </row>
    <row r="338" spans="5:5" x14ac:dyDescent="0.3">
      <c r="E338" s="37"/>
    </row>
    <row r="339" spans="5:5" x14ac:dyDescent="0.3">
      <c r="E339" s="37"/>
    </row>
    <row r="340" spans="5:5" x14ac:dyDescent="0.3">
      <c r="E340" s="37"/>
    </row>
    <row r="341" spans="5:5" x14ac:dyDescent="0.3">
      <c r="E341" s="37"/>
    </row>
    <row r="342" spans="5:5" x14ac:dyDescent="0.3">
      <c r="E342" s="37"/>
    </row>
    <row r="343" spans="5:5" x14ac:dyDescent="0.3">
      <c r="E343" s="37"/>
    </row>
    <row r="344" spans="5:5" x14ac:dyDescent="0.3">
      <c r="E344" s="37"/>
    </row>
    <row r="345" spans="5:5" x14ac:dyDescent="0.3">
      <c r="E345" s="37"/>
    </row>
    <row r="346" spans="5:5" x14ac:dyDescent="0.3">
      <c r="E346" s="37"/>
    </row>
    <row r="347" spans="5:5" x14ac:dyDescent="0.3">
      <c r="E347" s="37"/>
    </row>
    <row r="348" spans="5:5" x14ac:dyDescent="0.3">
      <c r="E348" s="37"/>
    </row>
    <row r="349" spans="5:5" x14ac:dyDescent="0.3">
      <c r="E349" s="37"/>
    </row>
    <row r="350" spans="5:5" x14ac:dyDescent="0.3">
      <c r="E350" s="37"/>
    </row>
    <row r="351" spans="5:5" x14ac:dyDescent="0.3">
      <c r="E351" s="37"/>
    </row>
    <row r="352" spans="5:5" x14ac:dyDescent="0.3">
      <c r="E352" s="37"/>
    </row>
    <row r="353" spans="5:5" x14ac:dyDescent="0.3">
      <c r="E353" s="37"/>
    </row>
    <row r="354" spans="5:5" x14ac:dyDescent="0.3">
      <c r="E354" s="37"/>
    </row>
    <row r="355" spans="5:5" x14ac:dyDescent="0.3">
      <c r="E355" s="37"/>
    </row>
    <row r="356" spans="5:5" x14ac:dyDescent="0.3">
      <c r="E356" s="37"/>
    </row>
    <row r="357" spans="5:5" x14ac:dyDescent="0.3">
      <c r="E357" s="37"/>
    </row>
    <row r="358" spans="5:5" x14ac:dyDescent="0.3">
      <c r="E358" s="37"/>
    </row>
    <row r="359" spans="5:5" x14ac:dyDescent="0.3">
      <c r="E359" s="37"/>
    </row>
    <row r="360" spans="5:5" x14ac:dyDescent="0.3">
      <c r="E360" s="37"/>
    </row>
    <row r="361" spans="5:5" x14ac:dyDescent="0.3">
      <c r="E361" s="37"/>
    </row>
    <row r="362" spans="5:5" x14ac:dyDescent="0.3">
      <c r="E362" s="37"/>
    </row>
    <row r="363" spans="5:5" x14ac:dyDescent="0.3">
      <c r="E363" s="37"/>
    </row>
    <row r="364" spans="5:5" x14ac:dyDescent="0.3">
      <c r="E364" s="37"/>
    </row>
    <row r="365" spans="5:5" x14ac:dyDescent="0.3">
      <c r="E365" s="37"/>
    </row>
    <row r="366" spans="5:5" x14ac:dyDescent="0.3">
      <c r="E366" s="37"/>
    </row>
    <row r="367" spans="5:5" x14ac:dyDescent="0.3">
      <c r="E367" s="37"/>
    </row>
    <row r="368" spans="5:5" x14ac:dyDescent="0.3">
      <c r="E368" s="37"/>
    </row>
    <row r="369" spans="5:5" x14ac:dyDescent="0.3">
      <c r="E369" s="37"/>
    </row>
    <row r="370" spans="5:5" x14ac:dyDescent="0.3">
      <c r="E370" s="37"/>
    </row>
    <row r="371" spans="5:5" x14ac:dyDescent="0.3">
      <c r="E371" s="37"/>
    </row>
    <row r="372" spans="5:5" x14ac:dyDescent="0.3">
      <c r="E372" s="37"/>
    </row>
    <row r="373" spans="5:5" x14ac:dyDescent="0.3">
      <c r="E373" s="37"/>
    </row>
    <row r="374" spans="5:5" x14ac:dyDescent="0.3">
      <c r="E374" s="37"/>
    </row>
    <row r="375" spans="5:5" x14ac:dyDescent="0.3">
      <c r="E375" s="37"/>
    </row>
    <row r="376" spans="5:5" x14ac:dyDescent="0.3">
      <c r="E376" s="37"/>
    </row>
    <row r="377" spans="5:5" x14ac:dyDescent="0.3">
      <c r="E377" s="37"/>
    </row>
    <row r="378" spans="5:5" x14ac:dyDescent="0.3">
      <c r="E378" s="37"/>
    </row>
    <row r="379" spans="5:5" x14ac:dyDescent="0.3">
      <c r="E379" s="37"/>
    </row>
    <row r="380" spans="5:5" x14ac:dyDescent="0.3">
      <c r="E380" s="37"/>
    </row>
    <row r="381" spans="5:5" x14ac:dyDescent="0.3">
      <c r="E381" s="37"/>
    </row>
    <row r="382" spans="5:5" x14ac:dyDescent="0.3">
      <c r="E382" s="37"/>
    </row>
    <row r="383" spans="5:5" x14ac:dyDescent="0.3">
      <c r="E383" s="37"/>
    </row>
    <row r="384" spans="5:5" x14ac:dyDescent="0.3">
      <c r="E384" s="37"/>
    </row>
    <row r="385" spans="5:5" x14ac:dyDescent="0.3">
      <c r="E385" s="37"/>
    </row>
    <row r="386" spans="5:5" x14ac:dyDescent="0.3">
      <c r="E386" s="37"/>
    </row>
    <row r="387" spans="5:5" x14ac:dyDescent="0.3">
      <c r="E387" s="37"/>
    </row>
    <row r="388" spans="5:5" x14ac:dyDescent="0.3">
      <c r="E388" s="37"/>
    </row>
    <row r="389" spans="5:5" x14ac:dyDescent="0.3">
      <c r="E389" s="37"/>
    </row>
    <row r="390" spans="5:5" x14ac:dyDescent="0.3">
      <c r="E390" s="37"/>
    </row>
    <row r="391" spans="5:5" x14ac:dyDescent="0.3">
      <c r="E391" s="37"/>
    </row>
    <row r="392" spans="5:5" x14ac:dyDescent="0.3">
      <c r="E392" s="37"/>
    </row>
    <row r="393" spans="5:5" x14ac:dyDescent="0.3">
      <c r="E393" s="37"/>
    </row>
    <row r="394" spans="5:5" x14ac:dyDescent="0.3">
      <c r="E394" s="37"/>
    </row>
    <row r="395" spans="5:5" x14ac:dyDescent="0.3">
      <c r="E395" s="37"/>
    </row>
    <row r="396" spans="5:5" x14ac:dyDescent="0.3">
      <c r="E396" s="37"/>
    </row>
    <row r="397" spans="5:5" x14ac:dyDescent="0.3">
      <c r="E397" s="37"/>
    </row>
    <row r="398" spans="5:5" x14ac:dyDescent="0.3">
      <c r="E398" s="37"/>
    </row>
    <row r="399" spans="5:5" x14ac:dyDescent="0.3">
      <c r="E399" s="37"/>
    </row>
    <row r="400" spans="5:5" x14ac:dyDescent="0.3">
      <c r="E400" s="37"/>
    </row>
    <row r="401" spans="5:5" x14ac:dyDescent="0.3">
      <c r="E401" s="37"/>
    </row>
    <row r="402" spans="5:5" x14ac:dyDescent="0.3">
      <c r="E402" s="37"/>
    </row>
    <row r="403" spans="5:5" x14ac:dyDescent="0.3">
      <c r="E403" s="37"/>
    </row>
    <row r="404" spans="5:5" x14ac:dyDescent="0.3">
      <c r="E404" s="37"/>
    </row>
    <row r="405" spans="5:5" x14ac:dyDescent="0.3">
      <c r="E405" s="37"/>
    </row>
    <row r="406" spans="5:5" x14ac:dyDescent="0.3">
      <c r="E406" s="37"/>
    </row>
    <row r="407" spans="5:5" x14ac:dyDescent="0.3">
      <c r="E407" s="37"/>
    </row>
    <row r="408" spans="5:5" x14ac:dyDescent="0.3">
      <c r="E408" s="37"/>
    </row>
    <row r="409" spans="5:5" x14ac:dyDescent="0.3">
      <c r="E409" s="37"/>
    </row>
    <row r="410" spans="5:5" x14ac:dyDescent="0.3">
      <c r="E410" s="37"/>
    </row>
    <row r="411" spans="5:5" x14ac:dyDescent="0.3">
      <c r="E411" s="37"/>
    </row>
    <row r="412" spans="5:5" x14ac:dyDescent="0.3">
      <c r="E412" s="37"/>
    </row>
    <row r="413" spans="5:5" x14ac:dyDescent="0.3">
      <c r="E413" s="37"/>
    </row>
    <row r="414" spans="5:5" x14ac:dyDescent="0.3">
      <c r="E414" s="37"/>
    </row>
    <row r="415" spans="5:5" x14ac:dyDescent="0.3">
      <c r="E415" s="37"/>
    </row>
    <row r="416" spans="5:5" x14ac:dyDescent="0.3">
      <c r="E416" s="37"/>
    </row>
    <row r="417" spans="5:5" x14ac:dyDescent="0.3">
      <c r="E417" s="37"/>
    </row>
    <row r="418" spans="5:5" x14ac:dyDescent="0.3">
      <c r="E418" s="37"/>
    </row>
    <row r="419" spans="5:5" x14ac:dyDescent="0.3">
      <c r="E419" s="37"/>
    </row>
    <row r="420" spans="5:5" x14ac:dyDescent="0.3">
      <c r="E420" s="37"/>
    </row>
    <row r="421" spans="5:5" x14ac:dyDescent="0.3">
      <c r="E421" s="37"/>
    </row>
    <row r="422" spans="5:5" x14ac:dyDescent="0.3">
      <c r="E422" s="37"/>
    </row>
    <row r="423" spans="5:5" x14ac:dyDescent="0.3">
      <c r="E423" s="37"/>
    </row>
    <row r="424" spans="5:5" x14ac:dyDescent="0.3">
      <c r="E424" s="37"/>
    </row>
    <row r="425" spans="5:5" x14ac:dyDescent="0.3">
      <c r="E425" s="37"/>
    </row>
    <row r="426" spans="5:5" x14ac:dyDescent="0.3">
      <c r="E426" s="37"/>
    </row>
    <row r="427" spans="5:5" x14ac:dyDescent="0.3">
      <c r="E427" s="37"/>
    </row>
    <row r="428" spans="5:5" x14ac:dyDescent="0.3">
      <c r="E428" s="37"/>
    </row>
    <row r="429" spans="5:5" x14ac:dyDescent="0.3">
      <c r="E429" s="37"/>
    </row>
    <row r="430" spans="5:5" x14ac:dyDescent="0.3">
      <c r="E430" s="37"/>
    </row>
    <row r="431" spans="5:5" x14ac:dyDescent="0.3">
      <c r="E431" s="37"/>
    </row>
    <row r="432" spans="5:5" x14ac:dyDescent="0.3">
      <c r="E432" s="37"/>
    </row>
    <row r="433" spans="5:5" x14ac:dyDescent="0.3">
      <c r="E433" s="37"/>
    </row>
    <row r="434" spans="5:5" x14ac:dyDescent="0.3">
      <c r="E434" s="37"/>
    </row>
    <row r="435" spans="5:5" x14ac:dyDescent="0.3">
      <c r="E435" s="37"/>
    </row>
    <row r="436" spans="5:5" x14ac:dyDescent="0.3">
      <c r="E436" s="37"/>
    </row>
    <row r="437" spans="5:5" x14ac:dyDescent="0.3">
      <c r="E437" s="37"/>
    </row>
    <row r="438" spans="5:5" x14ac:dyDescent="0.3">
      <c r="E438" s="37"/>
    </row>
    <row r="439" spans="5:5" x14ac:dyDescent="0.3">
      <c r="E439" s="37"/>
    </row>
    <row r="440" spans="5:5" x14ac:dyDescent="0.3">
      <c r="E440" s="37"/>
    </row>
    <row r="441" spans="5:5" x14ac:dyDescent="0.3">
      <c r="E441" s="37"/>
    </row>
    <row r="442" spans="5:5" x14ac:dyDescent="0.3">
      <c r="E442" s="37"/>
    </row>
    <row r="443" spans="5:5" x14ac:dyDescent="0.3">
      <c r="E443" s="37"/>
    </row>
    <row r="444" spans="5:5" x14ac:dyDescent="0.3">
      <c r="E444" s="37"/>
    </row>
    <row r="445" spans="5:5" x14ac:dyDescent="0.3">
      <c r="E445" s="37"/>
    </row>
    <row r="446" spans="5:5" x14ac:dyDescent="0.3">
      <c r="E446" s="37"/>
    </row>
    <row r="447" spans="5:5" x14ac:dyDescent="0.3">
      <c r="E447" s="37"/>
    </row>
    <row r="448" spans="5:5" x14ac:dyDescent="0.3">
      <c r="E448" s="37"/>
    </row>
    <row r="449" spans="5:5" x14ac:dyDescent="0.3">
      <c r="E449" s="37"/>
    </row>
    <row r="450" spans="5:5" x14ac:dyDescent="0.3">
      <c r="E450" s="37"/>
    </row>
    <row r="451" spans="5:5" x14ac:dyDescent="0.3">
      <c r="E451" s="37"/>
    </row>
    <row r="452" spans="5:5" x14ac:dyDescent="0.3">
      <c r="E452" s="37"/>
    </row>
    <row r="453" spans="5:5" x14ac:dyDescent="0.3">
      <c r="E453" s="37"/>
    </row>
    <row r="454" spans="5:5" x14ac:dyDescent="0.3">
      <c r="E454" s="37"/>
    </row>
    <row r="455" spans="5:5" x14ac:dyDescent="0.3">
      <c r="E455" s="37"/>
    </row>
    <row r="456" spans="5:5" x14ac:dyDescent="0.3">
      <c r="E456" s="37"/>
    </row>
    <row r="457" spans="5:5" x14ac:dyDescent="0.3">
      <c r="E457" s="37"/>
    </row>
    <row r="458" spans="5:5" x14ac:dyDescent="0.3">
      <c r="E458" s="37"/>
    </row>
    <row r="459" spans="5:5" x14ac:dyDescent="0.3">
      <c r="E459" s="37"/>
    </row>
    <row r="460" spans="5:5" x14ac:dyDescent="0.3">
      <c r="E460" s="37"/>
    </row>
    <row r="461" spans="5:5" x14ac:dyDescent="0.3">
      <c r="E461" s="37"/>
    </row>
    <row r="462" spans="5:5" x14ac:dyDescent="0.3">
      <c r="E462" s="37"/>
    </row>
    <row r="463" spans="5:5" x14ac:dyDescent="0.3">
      <c r="E463" s="37"/>
    </row>
    <row r="464" spans="5:5" x14ac:dyDescent="0.3">
      <c r="E464" s="37"/>
    </row>
    <row r="465" spans="5:5" x14ac:dyDescent="0.3">
      <c r="E465" s="37"/>
    </row>
    <row r="466" spans="5:5" x14ac:dyDescent="0.3">
      <c r="E466" s="37"/>
    </row>
    <row r="467" spans="5:5" x14ac:dyDescent="0.3">
      <c r="E467" s="37"/>
    </row>
    <row r="468" spans="5:5" x14ac:dyDescent="0.3">
      <c r="E468" s="37"/>
    </row>
    <row r="469" spans="5:5" x14ac:dyDescent="0.3">
      <c r="E469" s="37"/>
    </row>
    <row r="470" spans="5:5" x14ac:dyDescent="0.3">
      <c r="E470" s="37"/>
    </row>
    <row r="471" spans="5:5" x14ac:dyDescent="0.3">
      <c r="E471" s="37"/>
    </row>
    <row r="472" spans="5:5" x14ac:dyDescent="0.3">
      <c r="E472" s="37"/>
    </row>
    <row r="473" spans="5:5" x14ac:dyDescent="0.3">
      <c r="E473" s="37"/>
    </row>
    <row r="474" spans="5:5" x14ac:dyDescent="0.3">
      <c r="E474" s="37"/>
    </row>
    <row r="475" spans="5:5" x14ac:dyDescent="0.3">
      <c r="E475" s="37"/>
    </row>
    <row r="476" spans="5:5" x14ac:dyDescent="0.3">
      <c r="E476" s="37"/>
    </row>
    <row r="477" spans="5:5" x14ac:dyDescent="0.3">
      <c r="E477" s="37"/>
    </row>
    <row r="478" spans="5:5" x14ac:dyDescent="0.3">
      <c r="E478" s="37"/>
    </row>
    <row r="479" spans="5:5" x14ac:dyDescent="0.3">
      <c r="E479" s="37"/>
    </row>
    <row r="480" spans="5:5" x14ac:dyDescent="0.3">
      <c r="E480" s="37"/>
    </row>
    <row r="481" spans="5:5" x14ac:dyDescent="0.3">
      <c r="E481" s="37"/>
    </row>
    <row r="482" spans="5:5" x14ac:dyDescent="0.3">
      <c r="E482" s="37"/>
    </row>
    <row r="483" spans="5:5" x14ac:dyDescent="0.3">
      <c r="E483" s="37"/>
    </row>
    <row r="484" spans="5:5" x14ac:dyDescent="0.3">
      <c r="E484" s="37"/>
    </row>
    <row r="485" spans="5:5" x14ac:dyDescent="0.3">
      <c r="E485" s="37"/>
    </row>
    <row r="486" spans="5:5" x14ac:dyDescent="0.3">
      <c r="E486" s="37"/>
    </row>
    <row r="487" spans="5:5" x14ac:dyDescent="0.3">
      <c r="E487" s="37"/>
    </row>
    <row r="488" spans="5:5" x14ac:dyDescent="0.3">
      <c r="E488" s="37"/>
    </row>
    <row r="489" spans="5:5" x14ac:dyDescent="0.3">
      <c r="E489" s="37"/>
    </row>
    <row r="490" spans="5:5" x14ac:dyDescent="0.3">
      <c r="E490" s="37"/>
    </row>
    <row r="491" spans="5:5" x14ac:dyDescent="0.3">
      <c r="E491" s="37"/>
    </row>
    <row r="492" spans="5:5" x14ac:dyDescent="0.3">
      <c r="E492" s="37"/>
    </row>
    <row r="493" spans="5:5" x14ac:dyDescent="0.3">
      <c r="E493" s="37"/>
    </row>
    <row r="494" spans="5:5" x14ac:dyDescent="0.3">
      <c r="E494" s="37"/>
    </row>
    <row r="495" spans="5:5" x14ac:dyDescent="0.3">
      <c r="E495" s="37"/>
    </row>
    <row r="496" spans="5:5" x14ac:dyDescent="0.3">
      <c r="E496" s="37"/>
    </row>
    <row r="497" spans="5:5" x14ac:dyDescent="0.3">
      <c r="E497" s="37"/>
    </row>
    <row r="498" spans="5:5" x14ac:dyDescent="0.3">
      <c r="E498" s="37"/>
    </row>
    <row r="499" spans="5:5" x14ac:dyDescent="0.3">
      <c r="E499" s="37"/>
    </row>
    <row r="500" spans="5:5" x14ac:dyDescent="0.3">
      <c r="E500" s="37"/>
    </row>
    <row r="501" spans="5:5" x14ac:dyDescent="0.3">
      <c r="E501" s="37"/>
    </row>
    <row r="502" spans="5:5" x14ac:dyDescent="0.3">
      <c r="E502" s="37"/>
    </row>
    <row r="503" spans="5:5" x14ac:dyDescent="0.3">
      <c r="E503" s="37"/>
    </row>
    <row r="504" spans="5:5" x14ac:dyDescent="0.3">
      <c r="E504" s="37"/>
    </row>
    <row r="505" spans="5:5" x14ac:dyDescent="0.3">
      <c r="E505" s="37"/>
    </row>
    <row r="506" spans="5:5" x14ac:dyDescent="0.3">
      <c r="E506" s="37"/>
    </row>
    <row r="507" spans="5:5" x14ac:dyDescent="0.3">
      <c r="E507" s="37"/>
    </row>
    <row r="508" spans="5:5" x14ac:dyDescent="0.3">
      <c r="E508" s="37"/>
    </row>
    <row r="509" spans="5:5" x14ac:dyDescent="0.3">
      <c r="E509" s="37"/>
    </row>
    <row r="510" spans="5:5" x14ac:dyDescent="0.3">
      <c r="E510" s="37"/>
    </row>
    <row r="511" spans="5:5" x14ac:dyDescent="0.3">
      <c r="E511" s="37"/>
    </row>
    <row r="512" spans="5:5" x14ac:dyDescent="0.3">
      <c r="E512" s="37"/>
    </row>
    <row r="513" spans="5:5" x14ac:dyDescent="0.3">
      <c r="E513" s="37"/>
    </row>
    <row r="514" spans="5:5" x14ac:dyDescent="0.3">
      <c r="E514" s="37"/>
    </row>
    <row r="515" spans="5:5" x14ac:dyDescent="0.3">
      <c r="E515" s="37"/>
    </row>
    <row r="516" spans="5:5" x14ac:dyDescent="0.3">
      <c r="E516" s="37"/>
    </row>
    <row r="517" spans="5:5" x14ac:dyDescent="0.3">
      <c r="E517" s="37"/>
    </row>
    <row r="518" spans="5:5" x14ac:dyDescent="0.3">
      <c r="E518" s="37"/>
    </row>
    <row r="519" spans="5:5" x14ac:dyDescent="0.3">
      <c r="E519" s="37"/>
    </row>
    <row r="520" spans="5:5" x14ac:dyDescent="0.3">
      <c r="E520" s="37"/>
    </row>
    <row r="521" spans="5:5" x14ac:dyDescent="0.3">
      <c r="E521" s="37"/>
    </row>
    <row r="522" spans="5:5" x14ac:dyDescent="0.3">
      <c r="E522" s="37"/>
    </row>
    <row r="523" spans="5:5" x14ac:dyDescent="0.3">
      <c r="E523" s="37"/>
    </row>
    <row r="524" spans="5:5" x14ac:dyDescent="0.3">
      <c r="E524" s="37"/>
    </row>
    <row r="525" spans="5:5" x14ac:dyDescent="0.3">
      <c r="E525" s="37"/>
    </row>
    <row r="526" spans="5:5" x14ac:dyDescent="0.3">
      <c r="E526" s="37"/>
    </row>
    <row r="527" spans="5:5" x14ac:dyDescent="0.3">
      <c r="E527" s="37"/>
    </row>
    <row r="528" spans="5:5" x14ac:dyDescent="0.3">
      <c r="E528" s="37"/>
    </row>
    <row r="529" spans="5:5" x14ac:dyDescent="0.3">
      <c r="E529" s="37"/>
    </row>
    <row r="530" spans="5:5" x14ac:dyDescent="0.3">
      <c r="E530" s="37"/>
    </row>
    <row r="531" spans="5:5" x14ac:dyDescent="0.3">
      <c r="E531" s="37"/>
    </row>
    <row r="532" spans="5:5" x14ac:dyDescent="0.3">
      <c r="E532" s="37"/>
    </row>
    <row r="533" spans="5:5" x14ac:dyDescent="0.3">
      <c r="E533" s="37"/>
    </row>
    <row r="534" spans="5:5" x14ac:dyDescent="0.3">
      <c r="E534" s="37"/>
    </row>
    <row r="535" spans="5:5" x14ac:dyDescent="0.3">
      <c r="E535" s="37"/>
    </row>
    <row r="536" spans="5:5" x14ac:dyDescent="0.3">
      <c r="E536" s="37"/>
    </row>
    <row r="537" spans="5:5" x14ac:dyDescent="0.3">
      <c r="E537" s="37"/>
    </row>
    <row r="538" spans="5:5" x14ac:dyDescent="0.3">
      <c r="E538" s="37"/>
    </row>
    <row r="539" spans="5:5" x14ac:dyDescent="0.3">
      <c r="E539" s="37"/>
    </row>
    <row r="540" spans="5:5" x14ac:dyDescent="0.3">
      <c r="E540" s="37"/>
    </row>
    <row r="541" spans="5:5" x14ac:dyDescent="0.3">
      <c r="E541" s="37"/>
    </row>
    <row r="542" spans="5:5" x14ac:dyDescent="0.3">
      <c r="E542" s="37"/>
    </row>
    <row r="543" spans="5:5" x14ac:dyDescent="0.3">
      <c r="E543" s="37"/>
    </row>
    <row r="544" spans="5:5" x14ac:dyDescent="0.3">
      <c r="E544" s="37"/>
    </row>
    <row r="545" spans="5:5" x14ac:dyDescent="0.3">
      <c r="E545" s="37"/>
    </row>
    <row r="546" spans="5:5" x14ac:dyDescent="0.3">
      <c r="E546" s="37"/>
    </row>
    <row r="547" spans="5:5" x14ac:dyDescent="0.3">
      <c r="E547" s="37"/>
    </row>
    <row r="548" spans="5:5" x14ac:dyDescent="0.3">
      <c r="E548" s="37"/>
    </row>
    <row r="549" spans="5:5" x14ac:dyDescent="0.3">
      <c r="E549" s="37"/>
    </row>
    <row r="550" spans="5:5" x14ac:dyDescent="0.3">
      <c r="E550" s="37"/>
    </row>
    <row r="551" spans="5:5" x14ac:dyDescent="0.3">
      <c r="E551" s="37"/>
    </row>
    <row r="552" spans="5:5" x14ac:dyDescent="0.3">
      <c r="E552" s="37"/>
    </row>
    <row r="553" spans="5:5" x14ac:dyDescent="0.3">
      <c r="E553" s="37"/>
    </row>
    <row r="554" spans="5:5" x14ac:dyDescent="0.3">
      <c r="E554" s="37"/>
    </row>
    <row r="555" spans="5:5" x14ac:dyDescent="0.3">
      <c r="E555" s="37"/>
    </row>
    <row r="556" spans="5:5" x14ac:dyDescent="0.3">
      <c r="E556" s="37"/>
    </row>
    <row r="557" spans="5:5" x14ac:dyDescent="0.3">
      <c r="E557" s="37"/>
    </row>
    <row r="558" spans="5:5" x14ac:dyDescent="0.3">
      <c r="E558" s="37"/>
    </row>
    <row r="559" spans="5:5" x14ac:dyDescent="0.3">
      <c r="E559" s="37"/>
    </row>
    <row r="560" spans="5:5" x14ac:dyDescent="0.3">
      <c r="E560" s="37"/>
    </row>
    <row r="561" spans="5:5" x14ac:dyDescent="0.3">
      <c r="E561" s="37"/>
    </row>
    <row r="562" spans="5:5" x14ac:dyDescent="0.3">
      <c r="E562" s="37"/>
    </row>
    <row r="563" spans="5:5" x14ac:dyDescent="0.3">
      <c r="E563" s="37"/>
    </row>
    <row r="564" spans="5:5" x14ac:dyDescent="0.3">
      <c r="E564" s="37"/>
    </row>
    <row r="565" spans="5:5" x14ac:dyDescent="0.3">
      <c r="E565" s="37"/>
    </row>
    <row r="566" spans="5:5" x14ac:dyDescent="0.3">
      <c r="E566" s="37"/>
    </row>
    <row r="567" spans="5:5" x14ac:dyDescent="0.3">
      <c r="E567" s="37"/>
    </row>
    <row r="568" spans="5:5" x14ac:dyDescent="0.3">
      <c r="E568" s="37"/>
    </row>
    <row r="569" spans="5:5" x14ac:dyDescent="0.3">
      <c r="E569" s="37"/>
    </row>
    <row r="570" spans="5:5" x14ac:dyDescent="0.3">
      <c r="E570" s="37"/>
    </row>
    <row r="571" spans="5:5" x14ac:dyDescent="0.3">
      <c r="E571" s="37"/>
    </row>
    <row r="572" spans="5:5" x14ac:dyDescent="0.3">
      <c r="E572" s="37"/>
    </row>
    <row r="573" spans="5:5" x14ac:dyDescent="0.3">
      <c r="E573" s="37"/>
    </row>
    <row r="574" spans="5:5" x14ac:dyDescent="0.3">
      <c r="E574" s="37"/>
    </row>
    <row r="575" spans="5:5" x14ac:dyDescent="0.3">
      <c r="E575" s="37"/>
    </row>
    <row r="576" spans="5:5" x14ac:dyDescent="0.3">
      <c r="E576" s="37"/>
    </row>
    <row r="577" spans="5:5" x14ac:dyDescent="0.3">
      <c r="E577" s="37"/>
    </row>
    <row r="578" spans="5:5" x14ac:dyDescent="0.3">
      <c r="E578" s="37"/>
    </row>
    <row r="579" spans="5:5" x14ac:dyDescent="0.3">
      <c r="E579" s="37"/>
    </row>
    <row r="580" spans="5:5" x14ac:dyDescent="0.3">
      <c r="E580" s="37"/>
    </row>
    <row r="581" spans="5:5" x14ac:dyDescent="0.3">
      <c r="E581" s="37"/>
    </row>
    <row r="582" spans="5:5" x14ac:dyDescent="0.3">
      <c r="E582" s="37"/>
    </row>
    <row r="583" spans="5:5" x14ac:dyDescent="0.3">
      <c r="E583" s="37"/>
    </row>
    <row r="584" spans="5:5" x14ac:dyDescent="0.3">
      <c r="E584" s="37"/>
    </row>
    <row r="585" spans="5:5" x14ac:dyDescent="0.3">
      <c r="E585" s="37"/>
    </row>
    <row r="586" spans="5:5" x14ac:dyDescent="0.3">
      <c r="E586" s="37"/>
    </row>
    <row r="587" spans="5:5" x14ac:dyDescent="0.3">
      <c r="E587" s="37"/>
    </row>
    <row r="588" spans="5:5" x14ac:dyDescent="0.3">
      <c r="E588" s="37"/>
    </row>
    <row r="589" spans="5:5" x14ac:dyDescent="0.3">
      <c r="E589" s="37"/>
    </row>
    <row r="590" spans="5:5" x14ac:dyDescent="0.3">
      <c r="E590" s="37"/>
    </row>
    <row r="591" spans="5:5" x14ac:dyDescent="0.3">
      <c r="E591" s="37"/>
    </row>
    <row r="592" spans="5:5" x14ac:dyDescent="0.3">
      <c r="E592" s="37"/>
    </row>
    <row r="593" spans="5:5" x14ac:dyDescent="0.3">
      <c r="E593" s="37"/>
    </row>
    <row r="594" spans="5:5" x14ac:dyDescent="0.3">
      <c r="E594" s="37"/>
    </row>
    <row r="595" spans="5:5" x14ac:dyDescent="0.3">
      <c r="E595" s="37"/>
    </row>
    <row r="596" spans="5:5" x14ac:dyDescent="0.3">
      <c r="E596" s="37"/>
    </row>
    <row r="597" spans="5:5" x14ac:dyDescent="0.3">
      <c r="E597" s="37"/>
    </row>
    <row r="598" spans="5:5" x14ac:dyDescent="0.3">
      <c r="E598" s="37"/>
    </row>
    <row r="599" spans="5:5" x14ac:dyDescent="0.3">
      <c r="E599" s="37"/>
    </row>
    <row r="600" spans="5:5" x14ac:dyDescent="0.3">
      <c r="E600" s="37"/>
    </row>
    <row r="601" spans="5:5" x14ac:dyDescent="0.3">
      <c r="E601" s="37"/>
    </row>
    <row r="602" spans="5:5" x14ac:dyDescent="0.3">
      <c r="E602" s="37"/>
    </row>
    <row r="603" spans="5:5" x14ac:dyDescent="0.3">
      <c r="E603" s="37"/>
    </row>
    <row r="604" spans="5:5" x14ac:dyDescent="0.3">
      <c r="E604" s="37"/>
    </row>
    <row r="605" spans="5:5" x14ac:dyDescent="0.3">
      <c r="E605" s="37"/>
    </row>
    <row r="606" spans="5:5" x14ac:dyDescent="0.3">
      <c r="E606" s="37"/>
    </row>
    <row r="607" spans="5:5" x14ac:dyDescent="0.3">
      <c r="E607" s="37"/>
    </row>
    <row r="608" spans="5:5" x14ac:dyDescent="0.3">
      <c r="E608" s="37"/>
    </row>
    <row r="609" spans="5:5" x14ac:dyDescent="0.3">
      <c r="E609" s="37"/>
    </row>
    <row r="610" spans="5:5" x14ac:dyDescent="0.3">
      <c r="E610" s="37"/>
    </row>
    <row r="611" spans="5:5" x14ac:dyDescent="0.3">
      <c r="E611" s="37"/>
    </row>
    <row r="612" spans="5:5" x14ac:dyDescent="0.3">
      <c r="E612" s="37"/>
    </row>
    <row r="613" spans="5:5" x14ac:dyDescent="0.3">
      <c r="E613" s="37"/>
    </row>
    <row r="614" spans="5:5" x14ac:dyDescent="0.3">
      <c r="E614" s="37"/>
    </row>
    <row r="615" spans="5:5" x14ac:dyDescent="0.3">
      <c r="E615" s="37"/>
    </row>
    <row r="616" spans="5:5" x14ac:dyDescent="0.3">
      <c r="E616" s="37"/>
    </row>
    <row r="617" spans="5:5" x14ac:dyDescent="0.3">
      <c r="E617" s="37"/>
    </row>
    <row r="618" spans="5:5" x14ac:dyDescent="0.3">
      <c r="E618" s="37"/>
    </row>
    <row r="619" spans="5:5" x14ac:dyDescent="0.3">
      <c r="E619" s="37"/>
    </row>
    <row r="620" spans="5:5" x14ac:dyDescent="0.3">
      <c r="E620" s="37"/>
    </row>
    <row r="621" spans="5:5" x14ac:dyDescent="0.3">
      <c r="E621" s="37"/>
    </row>
    <row r="622" spans="5:5" x14ac:dyDescent="0.3">
      <c r="E622" s="37"/>
    </row>
    <row r="623" spans="5:5" x14ac:dyDescent="0.3">
      <c r="E623" s="37"/>
    </row>
    <row r="624" spans="5:5" x14ac:dyDescent="0.3">
      <c r="E624" s="37"/>
    </row>
    <row r="625" spans="5:5" x14ac:dyDescent="0.3">
      <c r="E625" s="37"/>
    </row>
    <row r="626" spans="5:5" x14ac:dyDescent="0.3">
      <c r="E626" s="37"/>
    </row>
    <row r="627" spans="5:5" x14ac:dyDescent="0.3">
      <c r="E627" s="37"/>
    </row>
    <row r="628" spans="5:5" x14ac:dyDescent="0.3">
      <c r="E628" s="37"/>
    </row>
    <row r="629" spans="5:5" x14ac:dyDescent="0.3">
      <c r="E629" s="37"/>
    </row>
    <row r="630" spans="5:5" x14ac:dyDescent="0.3">
      <c r="E630" s="37"/>
    </row>
    <row r="631" spans="5:5" x14ac:dyDescent="0.3">
      <c r="E631" s="37"/>
    </row>
    <row r="632" spans="5:5" x14ac:dyDescent="0.3">
      <c r="E632" s="37"/>
    </row>
    <row r="633" spans="5:5" x14ac:dyDescent="0.3">
      <c r="E633" s="37"/>
    </row>
    <row r="634" spans="5:5" x14ac:dyDescent="0.3">
      <c r="E634" s="37"/>
    </row>
    <row r="635" spans="5:5" x14ac:dyDescent="0.3">
      <c r="E635" s="37"/>
    </row>
    <row r="636" spans="5:5" x14ac:dyDescent="0.3">
      <c r="E636" s="37"/>
    </row>
    <row r="637" spans="5:5" x14ac:dyDescent="0.3">
      <c r="E637" s="37"/>
    </row>
    <row r="638" spans="5:5" x14ac:dyDescent="0.3">
      <c r="E638" s="37"/>
    </row>
    <row r="639" spans="5:5" x14ac:dyDescent="0.3">
      <c r="E639" s="37"/>
    </row>
    <row r="640" spans="5:5" x14ac:dyDescent="0.3">
      <c r="E640" s="37"/>
    </row>
    <row r="641" spans="5:5" x14ac:dyDescent="0.3">
      <c r="E641" s="37"/>
    </row>
    <row r="642" spans="5:5" x14ac:dyDescent="0.3">
      <c r="E642" s="37"/>
    </row>
    <row r="643" spans="5:5" x14ac:dyDescent="0.3">
      <c r="E643" s="37"/>
    </row>
    <row r="644" spans="5:5" x14ac:dyDescent="0.3">
      <c r="E644" s="37"/>
    </row>
    <row r="645" spans="5:5" x14ac:dyDescent="0.3">
      <c r="E645" s="37"/>
    </row>
    <row r="646" spans="5:5" x14ac:dyDescent="0.3">
      <c r="E646" s="37"/>
    </row>
    <row r="647" spans="5:5" x14ac:dyDescent="0.3">
      <c r="E647" s="37"/>
    </row>
    <row r="648" spans="5:5" x14ac:dyDescent="0.3">
      <c r="E648" s="37"/>
    </row>
    <row r="649" spans="5:5" x14ac:dyDescent="0.3">
      <c r="E649" s="37"/>
    </row>
    <row r="650" spans="5:5" x14ac:dyDescent="0.3">
      <c r="E650" s="37"/>
    </row>
    <row r="651" spans="5:5" x14ac:dyDescent="0.3">
      <c r="E651" s="37"/>
    </row>
    <row r="652" spans="5:5" x14ac:dyDescent="0.3">
      <c r="E652" s="37"/>
    </row>
    <row r="653" spans="5:5" x14ac:dyDescent="0.3">
      <c r="E653" s="37"/>
    </row>
    <row r="654" spans="5:5" x14ac:dyDescent="0.3">
      <c r="E654" s="37"/>
    </row>
    <row r="655" spans="5:5" x14ac:dyDescent="0.3">
      <c r="E655" s="37"/>
    </row>
    <row r="656" spans="5:5" x14ac:dyDescent="0.3">
      <c r="E656" s="37"/>
    </row>
    <row r="657" spans="5:5" x14ac:dyDescent="0.3">
      <c r="E657" s="37"/>
    </row>
    <row r="658" spans="5:5" x14ac:dyDescent="0.3">
      <c r="E658" s="37"/>
    </row>
    <row r="659" spans="5:5" x14ac:dyDescent="0.3">
      <c r="E659" s="37"/>
    </row>
    <row r="660" spans="5:5" x14ac:dyDescent="0.3">
      <c r="E660" s="37"/>
    </row>
    <row r="661" spans="5:5" x14ac:dyDescent="0.3">
      <c r="E661" s="37"/>
    </row>
    <row r="662" spans="5:5" x14ac:dyDescent="0.3">
      <c r="E662" s="37"/>
    </row>
    <row r="663" spans="5:5" x14ac:dyDescent="0.3">
      <c r="E663" s="37"/>
    </row>
    <row r="664" spans="5:5" x14ac:dyDescent="0.3">
      <c r="E664" s="37"/>
    </row>
    <row r="665" spans="5:5" x14ac:dyDescent="0.3">
      <c r="E665" s="37"/>
    </row>
    <row r="666" spans="5:5" x14ac:dyDescent="0.3">
      <c r="E666" s="37"/>
    </row>
    <row r="667" spans="5:5" x14ac:dyDescent="0.3">
      <c r="E667" s="37"/>
    </row>
    <row r="668" spans="5:5" x14ac:dyDescent="0.3">
      <c r="E668" s="37"/>
    </row>
    <row r="669" spans="5:5" x14ac:dyDescent="0.3">
      <c r="E669" s="37"/>
    </row>
    <row r="670" spans="5:5" x14ac:dyDescent="0.3">
      <c r="E670" s="37"/>
    </row>
    <row r="671" spans="5:5" x14ac:dyDescent="0.3">
      <c r="E671" s="37"/>
    </row>
    <row r="672" spans="5:5" x14ac:dyDescent="0.3">
      <c r="E672" s="37"/>
    </row>
    <row r="673" spans="5:5" x14ac:dyDescent="0.3">
      <c r="E673" s="37"/>
    </row>
    <row r="674" spans="5:5" x14ac:dyDescent="0.3">
      <c r="E674" s="37"/>
    </row>
    <row r="675" spans="5:5" x14ac:dyDescent="0.3">
      <c r="E675" s="37"/>
    </row>
    <row r="676" spans="5:5" x14ac:dyDescent="0.3">
      <c r="E676" s="37"/>
    </row>
    <row r="677" spans="5:5" x14ac:dyDescent="0.3">
      <c r="E677" s="37"/>
    </row>
    <row r="678" spans="5:5" x14ac:dyDescent="0.3">
      <c r="E678" s="37"/>
    </row>
    <row r="679" spans="5:5" x14ac:dyDescent="0.3">
      <c r="E679" s="37"/>
    </row>
    <row r="680" spans="5:5" x14ac:dyDescent="0.3">
      <c r="E680" s="37"/>
    </row>
    <row r="681" spans="5:5" x14ac:dyDescent="0.3">
      <c r="E681" s="37"/>
    </row>
    <row r="682" spans="5:5" x14ac:dyDescent="0.3">
      <c r="E682" s="37"/>
    </row>
    <row r="683" spans="5:5" x14ac:dyDescent="0.3">
      <c r="E683" s="37"/>
    </row>
    <row r="684" spans="5:5" x14ac:dyDescent="0.3">
      <c r="E684" s="37"/>
    </row>
    <row r="685" spans="5:5" x14ac:dyDescent="0.3">
      <c r="E685" s="37"/>
    </row>
    <row r="686" spans="5:5" x14ac:dyDescent="0.3">
      <c r="E686" s="37"/>
    </row>
    <row r="687" spans="5:5" x14ac:dyDescent="0.3">
      <c r="E687" s="37"/>
    </row>
    <row r="688" spans="5:5" x14ac:dyDescent="0.3">
      <c r="E688" s="37"/>
    </row>
    <row r="689" spans="5:5" x14ac:dyDescent="0.3">
      <c r="E689" s="37"/>
    </row>
    <row r="690" spans="5:5" x14ac:dyDescent="0.3">
      <c r="E690" s="37"/>
    </row>
    <row r="691" spans="5:5" x14ac:dyDescent="0.3">
      <c r="E691" s="37"/>
    </row>
    <row r="692" spans="5:5" x14ac:dyDescent="0.3">
      <c r="E692" s="37"/>
    </row>
    <row r="693" spans="5:5" x14ac:dyDescent="0.3">
      <c r="E693" s="37"/>
    </row>
    <row r="694" spans="5:5" x14ac:dyDescent="0.3">
      <c r="E694" s="37"/>
    </row>
    <row r="695" spans="5:5" x14ac:dyDescent="0.3">
      <c r="E695" s="37"/>
    </row>
    <row r="696" spans="5:5" x14ac:dyDescent="0.3">
      <c r="E696" s="37"/>
    </row>
    <row r="697" spans="5:5" x14ac:dyDescent="0.3">
      <c r="E697" s="37"/>
    </row>
    <row r="698" spans="5:5" x14ac:dyDescent="0.3">
      <c r="E698" s="37"/>
    </row>
    <row r="699" spans="5:5" x14ac:dyDescent="0.3">
      <c r="E699" s="37"/>
    </row>
    <row r="700" spans="5:5" x14ac:dyDescent="0.3">
      <c r="E700" s="37"/>
    </row>
    <row r="701" spans="5:5" x14ac:dyDescent="0.3">
      <c r="E701" s="37"/>
    </row>
    <row r="702" spans="5:5" x14ac:dyDescent="0.3">
      <c r="E702" s="37"/>
    </row>
    <row r="703" spans="5:5" x14ac:dyDescent="0.3">
      <c r="E703" s="37"/>
    </row>
    <row r="704" spans="5:5" x14ac:dyDescent="0.3">
      <c r="E704" s="37"/>
    </row>
    <row r="705" spans="5:5" x14ac:dyDescent="0.3">
      <c r="E705" s="37"/>
    </row>
    <row r="706" spans="5:5" x14ac:dyDescent="0.3">
      <c r="E706" s="37"/>
    </row>
    <row r="707" spans="5:5" x14ac:dyDescent="0.3">
      <c r="E707" s="37"/>
    </row>
    <row r="708" spans="5:5" x14ac:dyDescent="0.3">
      <c r="E708" s="37"/>
    </row>
    <row r="709" spans="5:5" x14ac:dyDescent="0.3">
      <c r="E709" s="37"/>
    </row>
    <row r="710" spans="5:5" x14ac:dyDescent="0.3">
      <c r="E710" s="37"/>
    </row>
    <row r="711" spans="5:5" x14ac:dyDescent="0.3">
      <c r="E711" s="37"/>
    </row>
    <row r="712" spans="5:5" x14ac:dyDescent="0.3">
      <c r="E712" s="37"/>
    </row>
    <row r="713" spans="5:5" x14ac:dyDescent="0.3">
      <c r="E713" s="37"/>
    </row>
    <row r="714" spans="5:5" x14ac:dyDescent="0.3">
      <c r="E714" s="37"/>
    </row>
    <row r="715" spans="5:5" x14ac:dyDescent="0.3">
      <c r="E715" s="37"/>
    </row>
    <row r="716" spans="5:5" x14ac:dyDescent="0.3">
      <c r="E716" s="37"/>
    </row>
    <row r="717" spans="5:5" x14ac:dyDescent="0.3">
      <c r="E717" s="37"/>
    </row>
    <row r="718" spans="5:5" x14ac:dyDescent="0.3">
      <c r="E718" s="37"/>
    </row>
    <row r="719" spans="5:5" x14ac:dyDescent="0.3">
      <c r="E719" s="37"/>
    </row>
    <row r="720" spans="5:5" x14ac:dyDescent="0.3">
      <c r="E720" s="37"/>
    </row>
    <row r="721" spans="5:5" x14ac:dyDescent="0.3">
      <c r="E721" s="37"/>
    </row>
    <row r="722" spans="5:5" x14ac:dyDescent="0.3">
      <c r="E722" s="37"/>
    </row>
    <row r="723" spans="5:5" x14ac:dyDescent="0.3">
      <c r="E723" s="37"/>
    </row>
    <row r="724" spans="5:5" x14ac:dyDescent="0.3">
      <c r="E724" s="37"/>
    </row>
    <row r="725" spans="5:5" x14ac:dyDescent="0.3">
      <c r="E725" s="37"/>
    </row>
    <row r="726" spans="5:5" x14ac:dyDescent="0.3">
      <c r="E726" s="37"/>
    </row>
    <row r="727" spans="5:5" x14ac:dyDescent="0.3">
      <c r="E727" s="37"/>
    </row>
    <row r="728" spans="5:5" x14ac:dyDescent="0.3">
      <c r="E728" s="37"/>
    </row>
    <row r="729" spans="5:5" x14ac:dyDescent="0.3">
      <c r="E729" s="37"/>
    </row>
    <row r="730" spans="5:5" x14ac:dyDescent="0.3">
      <c r="E730" s="37"/>
    </row>
    <row r="731" spans="5:5" x14ac:dyDescent="0.3">
      <c r="E731" s="37"/>
    </row>
    <row r="732" spans="5:5" x14ac:dyDescent="0.3">
      <c r="E732" s="37"/>
    </row>
    <row r="733" spans="5:5" x14ac:dyDescent="0.3">
      <c r="E733" s="37"/>
    </row>
    <row r="734" spans="5:5" x14ac:dyDescent="0.3">
      <c r="E734" s="37"/>
    </row>
    <row r="735" spans="5:5" x14ac:dyDescent="0.3">
      <c r="E735" s="37"/>
    </row>
    <row r="736" spans="5:5" x14ac:dyDescent="0.3">
      <c r="E736" s="37"/>
    </row>
    <row r="737" spans="5:5" x14ac:dyDescent="0.3">
      <c r="E737" s="37"/>
    </row>
    <row r="738" spans="5:5" x14ac:dyDescent="0.3">
      <c r="E738" s="37"/>
    </row>
    <row r="739" spans="5:5" x14ac:dyDescent="0.3">
      <c r="E739" s="37"/>
    </row>
    <row r="740" spans="5:5" x14ac:dyDescent="0.3">
      <c r="E740" s="37"/>
    </row>
    <row r="741" spans="5:5" x14ac:dyDescent="0.3">
      <c r="E741" s="37"/>
    </row>
    <row r="742" spans="5:5" x14ac:dyDescent="0.3">
      <c r="E742" s="37"/>
    </row>
    <row r="743" spans="5:5" x14ac:dyDescent="0.3">
      <c r="E743" s="37"/>
    </row>
    <row r="744" spans="5:5" x14ac:dyDescent="0.3">
      <c r="E744" s="37"/>
    </row>
    <row r="745" spans="5:5" x14ac:dyDescent="0.3">
      <c r="E745" s="37"/>
    </row>
    <row r="746" spans="5:5" x14ac:dyDescent="0.3">
      <c r="E746" s="37"/>
    </row>
    <row r="747" spans="5:5" x14ac:dyDescent="0.3">
      <c r="E747" s="37"/>
    </row>
    <row r="748" spans="5:5" x14ac:dyDescent="0.3">
      <c r="E748" s="37"/>
    </row>
    <row r="749" spans="5:5" x14ac:dyDescent="0.3">
      <c r="E749" s="37"/>
    </row>
    <row r="750" spans="5:5" x14ac:dyDescent="0.3">
      <c r="E750" s="37"/>
    </row>
    <row r="751" spans="5:5" x14ac:dyDescent="0.3">
      <c r="E751" s="37"/>
    </row>
    <row r="752" spans="5:5" x14ac:dyDescent="0.3">
      <c r="E752" s="37"/>
    </row>
    <row r="753" spans="5:5" x14ac:dyDescent="0.3">
      <c r="E753" s="37"/>
    </row>
    <row r="754" spans="5:5" x14ac:dyDescent="0.3">
      <c r="E754" s="37"/>
    </row>
    <row r="755" spans="5:5" x14ac:dyDescent="0.3">
      <c r="E755" s="37"/>
    </row>
    <row r="756" spans="5:5" x14ac:dyDescent="0.3">
      <c r="E756" s="37"/>
    </row>
    <row r="757" spans="5:5" x14ac:dyDescent="0.3">
      <c r="E757" s="37"/>
    </row>
    <row r="758" spans="5:5" x14ac:dyDescent="0.3">
      <c r="E758" s="37"/>
    </row>
    <row r="759" spans="5:5" x14ac:dyDescent="0.3">
      <c r="E759" s="37"/>
    </row>
    <row r="760" spans="5:5" x14ac:dyDescent="0.3">
      <c r="E760" s="37"/>
    </row>
    <row r="761" spans="5:5" x14ac:dyDescent="0.3">
      <c r="E761" s="37"/>
    </row>
    <row r="762" spans="5:5" x14ac:dyDescent="0.3">
      <c r="E762" s="37"/>
    </row>
    <row r="763" spans="5:5" x14ac:dyDescent="0.3">
      <c r="E763" s="37"/>
    </row>
    <row r="764" spans="5:5" x14ac:dyDescent="0.3">
      <c r="E764" s="37"/>
    </row>
    <row r="765" spans="5:5" x14ac:dyDescent="0.3">
      <c r="E765" s="37"/>
    </row>
    <row r="766" spans="5:5" x14ac:dyDescent="0.3">
      <c r="E766" s="37"/>
    </row>
    <row r="767" spans="5:5" x14ac:dyDescent="0.3">
      <c r="E767" s="37"/>
    </row>
    <row r="768" spans="5:5" x14ac:dyDescent="0.3">
      <c r="E768" s="37"/>
    </row>
    <row r="769" spans="5:5" x14ac:dyDescent="0.3">
      <c r="E769" s="37"/>
    </row>
    <row r="770" spans="5:5" x14ac:dyDescent="0.3">
      <c r="E770" s="37"/>
    </row>
    <row r="771" spans="5:5" x14ac:dyDescent="0.3">
      <c r="E771" s="37"/>
    </row>
    <row r="772" spans="5:5" x14ac:dyDescent="0.3">
      <c r="E772" s="37"/>
    </row>
    <row r="773" spans="5:5" x14ac:dyDescent="0.3">
      <c r="E773" s="37"/>
    </row>
    <row r="774" spans="5:5" x14ac:dyDescent="0.3">
      <c r="E774" s="37"/>
    </row>
    <row r="775" spans="5:5" x14ac:dyDescent="0.3">
      <c r="E775" s="37"/>
    </row>
    <row r="776" spans="5:5" x14ac:dyDescent="0.3">
      <c r="E776" s="37"/>
    </row>
    <row r="777" spans="5:5" x14ac:dyDescent="0.3">
      <c r="E777" s="37"/>
    </row>
    <row r="778" spans="5:5" x14ac:dyDescent="0.3">
      <c r="E778" s="37"/>
    </row>
    <row r="779" spans="5:5" x14ac:dyDescent="0.3">
      <c r="E779" s="37"/>
    </row>
    <row r="780" spans="5:5" x14ac:dyDescent="0.3">
      <c r="E780" s="37"/>
    </row>
    <row r="781" spans="5:5" x14ac:dyDescent="0.3">
      <c r="E781" s="37"/>
    </row>
    <row r="782" spans="5:5" x14ac:dyDescent="0.3">
      <c r="E782" s="37"/>
    </row>
    <row r="783" spans="5:5" x14ac:dyDescent="0.3">
      <c r="E783" s="37"/>
    </row>
    <row r="784" spans="5:5" x14ac:dyDescent="0.3">
      <c r="E784" s="37"/>
    </row>
    <row r="785" spans="5:5" x14ac:dyDescent="0.3">
      <c r="E785" s="37"/>
    </row>
    <row r="786" spans="5:5" x14ac:dyDescent="0.3">
      <c r="E786" s="37"/>
    </row>
    <row r="787" spans="5:5" x14ac:dyDescent="0.3">
      <c r="E787" s="37"/>
    </row>
    <row r="788" spans="5:5" x14ac:dyDescent="0.3">
      <c r="E788" s="37"/>
    </row>
    <row r="789" spans="5:5" x14ac:dyDescent="0.3">
      <c r="E789" s="37"/>
    </row>
    <row r="790" spans="5:5" x14ac:dyDescent="0.3">
      <c r="E790" s="37"/>
    </row>
    <row r="791" spans="5:5" x14ac:dyDescent="0.3">
      <c r="E791" s="37"/>
    </row>
    <row r="792" spans="5:5" x14ac:dyDescent="0.3">
      <c r="E792" s="37"/>
    </row>
    <row r="793" spans="5:5" x14ac:dyDescent="0.3">
      <c r="E793" s="37"/>
    </row>
    <row r="794" spans="5:5" x14ac:dyDescent="0.3">
      <c r="E794" s="37"/>
    </row>
    <row r="795" spans="5:5" x14ac:dyDescent="0.3">
      <c r="E795" s="37"/>
    </row>
    <row r="796" spans="5:5" x14ac:dyDescent="0.3">
      <c r="E796" s="37"/>
    </row>
    <row r="797" spans="5:5" x14ac:dyDescent="0.3">
      <c r="E797" s="37"/>
    </row>
    <row r="798" spans="5:5" x14ac:dyDescent="0.3">
      <c r="E798" s="37"/>
    </row>
    <row r="799" spans="5:5" x14ac:dyDescent="0.3">
      <c r="E799" s="37"/>
    </row>
    <row r="800" spans="5:5" x14ac:dyDescent="0.3">
      <c r="E800" s="37"/>
    </row>
    <row r="801" spans="5:5" x14ac:dyDescent="0.3">
      <c r="E801" s="37"/>
    </row>
    <row r="802" spans="5:5" x14ac:dyDescent="0.3">
      <c r="E802" s="37"/>
    </row>
    <row r="803" spans="5:5" x14ac:dyDescent="0.3">
      <c r="E803" s="37"/>
    </row>
    <row r="804" spans="5:5" x14ac:dyDescent="0.3">
      <c r="E804" s="37"/>
    </row>
    <row r="805" spans="5:5" x14ac:dyDescent="0.3">
      <c r="E805" s="37"/>
    </row>
    <row r="806" spans="5:5" x14ac:dyDescent="0.3">
      <c r="E806" s="37"/>
    </row>
    <row r="807" spans="5:5" x14ac:dyDescent="0.3">
      <c r="E807" s="37"/>
    </row>
    <row r="808" spans="5:5" x14ac:dyDescent="0.3">
      <c r="E808" s="37"/>
    </row>
    <row r="809" spans="5:5" x14ac:dyDescent="0.3">
      <c r="E809" s="37"/>
    </row>
    <row r="810" spans="5:5" x14ac:dyDescent="0.3">
      <c r="E810" s="37"/>
    </row>
    <row r="811" spans="5:5" x14ac:dyDescent="0.3">
      <c r="E811" s="37"/>
    </row>
    <row r="812" spans="5:5" x14ac:dyDescent="0.3">
      <c r="E812" s="37"/>
    </row>
    <row r="813" spans="5:5" x14ac:dyDescent="0.3">
      <c r="E813" s="37"/>
    </row>
    <row r="814" spans="5:5" x14ac:dyDescent="0.3">
      <c r="E814" s="37"/>
    </row>
    <row r="815" spans="5:5" x14ac:dyDescent="0.3">
      <c r="E815" s="37"/>
    </row>
    <row r="816" spans="5:5" x14ac:dyDescent="0.3">
      <c r="E816" s="37"/>
    </row>
    <row r="817" spans="5:5" x14ac:dyDescent="0.3">
      <c r="E817" s="37"/>
    </row>
    <row r="818" spans="5:5" x14ac:dyDescent="0.3">
      <c r="E818" s="37"/>
    </row>
    <row r="819" spans="5:5" x14ac:dyDescent="0.3">
      <c r="E819" s="37"/>
    </row>
    <row r="820" spans="5:5" x14ac:dyDescent="0.3">
      <c r="E820" s="37"/>
    </row>
    <row r="821" spans="5:5" x14ac:dyDescent="0.3">
      <c r="E821" s="37"/>
    </row>
    <row r="822" spans="5:5" x14ac:dyDescent="0.3">
      <c r="E822" s="37"/>
    </row>
    <row r="823" spans="5:5" x14ac:dyDescent="0.3">
      <c r="E823" s="37"/>
    </row>
    <row r="824" spans="5:5" x14ac:dyDescent="0.3">
      <c r="E824" s="37"/>
    </row>
    <row r="825" spans="5:5" x14ac:dyDescent="0.3">
      <c r="E825" s="37"/>
    </row>
    <row r="826" spans="5:5" x14ac:dyDescent="0.3">
      <c r="E826" s="37"/>
    </row>
    <row r="827" spans="5:5" x14ac:dyDescent="0.3">
      <c r="E827" s="37"/>
    </row>
    <row r="828" spans="5:5" x14ac:dyDescent="0.3">
      <c r="E828" s="37"/>
    </row>
    <row r="829" spans="5:5" x14ac:dyDescent="0.3">
      <c r="E829" s="37"/>
    </row>
    <row r="830" spans="5:5" x14ac:dyDescent="0.3">
      <c r="E830" s="37"/>
    </row>
    <row r="831" spans="5:5" x14ac:dyDescent="0.3">
      <c r="E831" s="37"/>
    </row>
    <row r="832" spans="5:5" x14ac:dyDescent="0.3">
      <c r="E832" s="37"/>
    </row>
    <row r="833" spans="5:5" x14ac:dyDescent="0.3">
      <c r="E833" s="37"/>
    </row>
    <row r="834" spans="5:5" x14ac:dyDescent="0.3">
      <c r="E834" s="37"/>
    </row>
    <row r="835" spans="5:5" x14ac:dyDescent="0.3">
      <c r="E835" s="37"/>
    </row>
    <row r="836" spans="5:5" x14ac:dyDescent="0.3">
      <c r="E836" s="37"/>
    </row>
    <row r="837" spans="5:5" x14ac:dyDescent="0.3">
      <c r="E837" s="37"/>
    </row>
    <row r="838" spans="5:5" x14ac:dyDescent="0.3">
      <c r="E838" s="37"/>
    </row>
    <row r="839" spans="5:5" x14ac:dyDescent="0.3">
      <c r="E839" s="37"/>
    </row>
    <row r="840" spans="5:5" x14ac:dyDescent="0.3">
      <c r="E840" s="37"/>
    </row>
    <row r="841" spans="5:5" x14ac:dyDescent="0.3">
      <c r="E841" s="37"/>
    </row>
    <row r="842" spans="5:5" x14ac:dyDescent="0.3">
      <c r="E842" s="37"/>
    </row>
    <row r="843" spans="5:5" x14ac:dyDescent="0.3">
      <c r="E843" s="37"/>
    </row>
    <row r="844" spans="5:5" x14ac:dyDescent="0.3">
      <c r="E844" s="37"/>
    </row>
    <row r="845" spans="5:5" x14ac:dyDescent="0.3">
      <c r="E845" s="37"/>
    </row>
    <row r="846" spans="5:5" x14ac:dyDescent="0.3">
      <c r="E846" s="37"/>
    </row>
    <row r="847" spans="5:5" x14ac:dyDescent="0.3">
      <c r="E847" s="37"/>
    </row>
    <row r="848" spans="5:5" x14ac:dyDescent="0.3">
      <c r="E848" s="37"/>
    </row>
    <row r="849" spans="5:5" x14ac:dyDescent="0.3">
      <c r="E849" s="37"/>
    </row>
    <row r="850" spans="5:5" x14ac:dyDescent="0.3">
      <c r="E850" s="37"/>
    </row>
    <row r="851" spans="5:5" x14ac:dyDescent="0.3">
      <c r="E851" s="37"/>
    </row>
    <row r="852" spans="5:5" x14ac:dyDescent="0.3">
      <c r="E852" s="37"/>
    </row>
    <row r="853" spans="5:5" x14ac:dyDescent="0.3">
      <c r="E853" s="37"/>
    </row>
    <row r="854" spans="5:5" x14ac:dyDescent="0.3">
      <c r="E854" s="37"/>
    </row>
    <row r="855" spans="5:5" x14ac:dyDescent="0.3">
      <c r="E855" s="37"/>
    </row>
    <row r="856" spans="5:5" x14ac:dyDescent="0.3">
      <c r="E856" s="37"/>
    </row>
    <row r="857" spans="5:5" x14ac:dyDescent="0.3">
      <c r="E857" s="37"/>
    </row>
    <row r="858" spans="5:5" x14ac:dyDescent="0.3">
      <c r="E858" s="37"/>
    </row>
    <row r="859" spans="5:5" x14ac:dyDescent="0.3">
      <c r="E859" s="37"/>
    </row>
    <row r="860" spans="5:5" x14ac:dyDescent="0.3">
      <c r="E860" s="37"/>
    </row>
    <row r="861" spans="5:5" x14ac:dyDescent="0.3">
      <c r="E861" s="37"/>
    </row>
    <row r="862" spans="5:5" x14ac:dyDescent="0.3">
      <c r="E862" s="37"/>
    </row>
    <row r="863" spans="5:5" x14ac:dyDescent="0.3">
      <c r="E863" s="37"/>
    </row>
    <row r="864" spans="5:5" x14ac:dyDescent="0.3">
      <c r="E864" s="37"/>
    </row>
    <row r="865" spans="5:5" x14ac:dyDescent="0.3">
      <c r="E865" s="37"/>
    </row>
    <row r="866" spans="5:5" x14ac:dyDescent="0.3">
      <c r="E866" s="37"/>
    </row>
    <row r="867" spans="5:5" x14ac:dyDescent="0.3">
      <c r="E867" s="37"/>
    </row>
    <row r="868" spans="5:5" x14ac:dyDescent="0.3">
      <c r="E868" s="37"/>
    </row>
    <row r="869" spans="5:5" x14ac:dyDescent="0.3">
      <c r="E869" s="37"/>
    </row>
    <row r="870" spans="5:5" x14ac:dyDescent="0.3">
      <c r="E870" s="37"/>
    </row>
    <row r="871" spans="5:5" x14ac:dyDescent="0.3">
      <c r="E871" s="37"/>
    </row>
    <row r="872" spans="5:5" x14ac:dyDescent="0.3">
      <c r="E872" s="37"/>
    </row>
    <row r="873" spans="5:5" x14ac:dyDescent="0.3">
      <c r="E873" s="37"/>
    </row>
    <row r="874" spans="5:5" x14ac:dyDescent="0.3">
      <c r="E874" s="37"/>
    </row>
    <row r="875" spans="5:5" x14ac:dyDescent="0.3">
      <c r="E875" s="37"/>
    </row>
    <row r="876" spans="5:5" x14ac:dyDescent="0.3">
      <c r="E876" s="37"/>
    </row>
    <row r="877" spans="5:5" x14ac:dyDescent="0.3">
      <c r="E877" s="37"/>
    </row>
    <row r="878" spans="5:5" x14ac:dyDescent="0.3">
      <c r="E878" s="37"/>
    </row>
    <row r="879" spans="5:5" x14ac:dyDescent="0.3">
      <c r="E879" s="37"/>
    </row>
    <row r="880" spans="5:5" x14ac:dyDescent="0.3">
      <c r="E880" s="37"/>
    </row>
    <row r="881" spans="5:5" x14ac:dyDescent="0.3">
      <c r="E881" s="37"/>
    </row>
    <row r="882" spans="5:5" x14ac:dyDescent="0.3">
      <c r="E882" s="37"/>
    </row>
    <row r="883" spans="5:5" x14ac:dyDescent="0.3">
      <c r="E883" s="37"/>
    </row>
    <row r="884" spans="5:5" x14ac:dyDescent="0.3">
      <c r="E884" s="37"/>
    </row>
    <row r="885" spans="5:5" x14ac:dyDescent="0.3">
      <c r="E885" s="37"/>
    </row>
    <row r="886" spans="5:5" x14ac:dyDescent="0.3">
      <c r="E886" s="37"/>
    </row>
    <row r="887" spans="5:5" x14ac:dyDescent="0.3">
      <c r="E887" s="37"/>
    </row>
    <row r="888" spans="5:5" x14ac:dyDescent="0.3">
      <c r="E888" s="37"/>
    </row>
    <row r="889" spans="5:5" x14ac:dyDescent="0.3">
      <c r="E889" s="37"/>
    </row>
    <row r="890" spans="5:5" x14ac:dyDescent="0.3">
      <c r="E890" s="37"/>
    </row>
    <row r="891" spans="5:5" x14ac:dyDescent="0.3">
      <c r="E891" s="37"/>
    </row>
    <row r="892" spans="5:5" x14ac:dyDescent="0.3">
      <c r="E892" s="37"/>
    </row>
    <row r="893" spans="5:5" x14ac:dyDescent="0.3">
      <c r="E893" s="37"/>
    </row>
    <row r="894" spans="5:5" x14ac:dyDescent="0.3">
      <c r="E894" s="37"/>
    </row>
    <row r="895" spans="5:5" x14ac:dyDescent="0.3">
      <c r="E895" s="37"/>
    </row>
    <row r="896" spans="5:5" x14ac:dyDescent="0.3">
      <c r="E896" s="37"/>
    </row>
    <row r="897" spans="5:5" x14ac:dyDescent="0.3">
      <c r="E897" s="37"/>
    </row>
    <row r="898" spans="5:5" x14ac:dyDescent="0.3">
      <c r="E898" s="37"/>
    </row>
    <row r="899" spans="5:5" x14ac:dyDescent="0.3">
      <c r="E899" s="37"/>
    </row>
    <row r="900" spans="5:5" x14ac:dyDescent="0.3">
      <c r="E900" s="37"/>
    </row>
    <row r="901" spans="5:5" x14ac:dyDescent="0.3">
      <c r="E901" s="37"/>
    </row>
    <row r="902" spans="5:5" x14ac:dyDescent="0.3">
      <c r="E902" s="37"/>
    </row>
    <row r="903" spans="5:5" x14ac:dyDescent="0.3">
      <c r="E903" s="37"/>
    </row>
    <row r="904" spans="5:5" x14ac:dyDescent="0.3">
      <c r="E904" s="37"/>
    </row>
    <row r="905" spans="5:5" x14ac:dyDescent="0.3">
      <c r="E905" s="37"/>
    </row>
    <row r="906" spans="5:5" x14ac:dyDescent="0.3">
      <c r="E906" s="37"/>
    </row>
    <row r="907" spans="5:5" x14ac:dyDescent="0.3">
      <c r="E907" s="37"/>
    </row>
    <row r="908" spans="5:5" x14ac:dyDescent="0.3">
      <c r="E908" s="37"/>
    </row>
    <row r="909" spans="5:5" x14ac:dyDescent="0.3">
      <c r="E909" s="37"/>
    </row>
    <row r="910" spans="5:5" x14ac:dyDescent="0.3">
      <c r="E910" s="37"/>
    </row>
    <row r="911" spans="5:5" x14ac:dyDescent="0.3">
      <c r="E911" s="37"/>
    </row>
    <row r="912" spans="5:5" x14ac:dyDescent="0.3">
      <c r="E912" s="37"/>
    </row>
    <row r="913" spans="5:5" x14ac:dyDescent="0.3">
      <c r="E913" s="37"/>
    </row>
    <row r="914" spans="5:5" x14ac:dyDescent="0.3">
      <c r="E914" s="37"/>
    </row>
    <row r="915" spans="5:5" x14ac:dyDescent="0.3">
      <c r="E915" s="37"/>
    </row>
    <row r="916" spans="5:5" x14ac:dyDescent="0.3">
      <c r="E916" s="37"/>
    </row>
    <row r="917" spans="5:5" x14ac:dyDescent="0.3">
      <c r="E917" s="37"/>
    </row>
    <row r="918" spans="5:5" x14ac:dyDescent="0.3">
      <c r="E918" s="37"/>
    </row>
    <row r="919" spans="5:5" x14ac:dyDescent="0.3">
      <c r="E919" s="37"/>
    </row>
    <row r="920" spans="5:5" x14ac:dyDescent="0.3">
      <c r="E920" s="37"/>
    </row>
    <row r="921" spans="5:5" x14ac:dyDescent="0.3">
      <c r="E921" s="37"/>
    </row>
    <row r="922" spans="5:5" x14ac:dyDescent="0.3">
      <c r="E922" s="37"/>
    </row>
    <row r="923" spans="5:5" x14ac:dyDescent="0.3">
      <c r="E923" s="37"/>
    </row>
    <row r="924" spans="5:5" x14ac:dyDescent="0.3">
      <c r="E924" s="37"/>
    </row>
    <row r="925" spans="5:5" x14ac:dyDescent="0.3">
      <c r="E925" s="37"/>
    </row>
    <row r="926" spans="5:5" x14ac:dyDescent="0.3">
      <c r="E926" s="37"/>
    </row>
    <row r="927" spans="5:5" x14ac:dyDescent="0.3">
      <c r="E927" s="37"/>
    </row>
    <row r="928" spans="5:5" x14ac:dyDescent="0.3">
      <c r="E928" s="37"/>
    </row>
    <row r="929" spans="5:5" x14ac:dyDescent="0.3">
      <c r="E929" s="37"/>
    </row>
    <row r="930" spans="5:5" x14ac:dyDescent="0.3">
      <c r="E930" s="37"/>
    </row>
    <row r="931" spans="5:5" x14ac:dyDescent="0.3">
      <c r="E931" s="37"/>
    </row>
    <row r="932" spans="5:5" x14ac:dyDescent="0.3">
      <c r="E932" s="37"/>
    </row>
    <row r="933" spans="5:5" x14ac:dyDescent="0.3">
      <c r="E933" s="37"/>
    </row>
    <row r="934" spans="5:5" x14ac:dyDescent="0.3">
      <c r="E934" s="37"/>
    </row>
    <row r="935" spans="5:5" x14ac:dyDescent="0.3">
      <c r="E935" s="37"/>
    </row>
    <row r="936" spans="5:5" x14ac:dyDescent="0.3">
      <c r="E936" s="37"/>
    </row>
    <row r="937" spans="5:5" x14ac:dyDescent="0.3">
      <c r="E937" s="37"/>
    </row>
    <row r="938" spans="5:5" x14ac:dyDescent="0.3">
      <c r="E938" s="37"/>
    </row>
    <row r="939" spans="5:5" x14ac:dyDescent="0.3">
      <c r="E939" s="37"/>
    </row>
    <row r="940" spans="5:5" x14ac:dyDescent="0.3">
      <c r="E940" s="37"/>
    </row>
    <row r="941" spans="5:5" x14ac:dyDescent="0.3">
      <c r="E941" s="37"/>
    </row>
    <row r="942" spans="5:5" x14ac:dyDescent="0.3">
      <c r="E942" s="37"/>
    </row>
    <row r="943" spans="5:5" x14ac:dyDescent="0.3">
      <c r="E943" s="37"/>
    </row>
    <row r="944" spans="5:5" x14ac:dyDescent="0.3">
      <c r="E944" s="37"/>
    </row>
    <row r="945" spans="5:5" x14ac:dyDescent="0.3">
      <c r="E945" s="37"/>
    </row>
    <row r="946" spans="5:5" x14ac:dyDescent="0.3">
      <c r="E946" s="37"/>
    </row>
    <row r="947" spans="5:5" x14ac:dyDescent="0.3">
      <c r="E947" s="37"/>
    </row>
    <row r="948" spans="5:5" x14ac:dyDescent="0.3">
      <c r="E948" s="37"/>
    </row>
    <row r="949" spans="5:5" x14ac:dyDescent="0.3">
      <c r="E949" s="37"/>
    </row>
    <row r="950" spans="5:5" x14ac:dyDescent="0.3">
      <c r="E950" s="37"/>
    </row>
    <row r="951" spans="5:5" x14ac:dyDescent="0.3">
      <c r="E951" s="37"/>
    </row>
    <row r="952" spans="5:5" x14ac:dyDescent="0.3">
      <c r="E952" s="37"/>
    </row>
    <row r="953" spans="5:5" x14ac:dyDescent="0.3">
      <c r="E953" s="37"/>
    </row>
    <row r="954" spans="5:5" x14ac:dyDescent="0.3">
      <c r="E954" s="37"/>
    </row>
    <row r="955" spans="5:5" x14ac:dyDescent="0.3">
      <c r="E955" s="37"/>
    </row>
    <row r="956" spans="5:5" x14ac:dyDescent="0.3">
      <c r="E956" s="37"/>
    </row>
    <row r="957" spans="5:5" x14ac:dyDescent="0.3">
      <c r="E957" s="37"/>
    </row>
    <row r="958" spans="5:5" x14ac:dyDescent="0.3">
      <c r="E958" s="37"/>
    </row>
    <row r="959" spans="5:5" x14ac:dyDescent="0.3">
      <c r="E959" s="37"/>
    </row>
    <row r="960" spans="5:5" x14ac:dyDescent="0.3">
      <c r="E960" s="37"/>
    </row>
    <row r="961" spans="5:5" x14ac:dyDescent="0.3">
      <c r="E961" s="37"/>
    </row>
    <row r="962" spans="5:5" x14ac:dyDescent="0.3">
      <c r="E962" s="37"/>
    </row>
    <row r="963" spans="5:5" x14ac:dyDescent="0.3">
      <c r="E963" s="37"/>
    </row>
    <row r="964" spans="5:5" x14ac:dyDescent="0.3">
      <c r="E964" s="37"/>
    </row>
    <row r="965" spans="5:5" x14ac:dyDescent="0.3">
      <c r="E965" s="37"/>
    </row>
    <row r="966" spans="5:5" x14ac:dyDescent="0.3">
      <c r="E966" s="37"/>
    </row>
    <row r="967" spans="5:5" x14ac:dyDescent="0.3">
      <c r="E967" s="37"/>
    </row>
    <row r="968" spans="5:5" x14ac:dyDescent="0.3">
      <c r="E968" s="37"/>
    </row>
    <row r="969" spans="5:5" x14ac:dyDescent="0.3">
      <c r="E969" s="37"/>
    </row>
    <row r="970" spans="5:5" x14ac:dyDescent="0.3">
      <c r="E970" s="37"/>
    </row>
    <row r="971" spans="5:5" x14ac:dyDescent="0.3">
      <c r="E971" s="37"/>
    </row>
    <row r="972" spans="5:5" x14ac:dyDescent="0.3">
      <c r="E972" s="37"/>
    </row>
    <row r="973" spans="5:5" x14ac:dyDescent="0.3">
      <c r="E973" s="37"/>
    </row>
    <row r="974" spans="5:5" x14ac:dyDescent="0.3">
      <c r="E974" s="37"/>
    </row>
    <row r="975" spans="5:5" x14ac:dyDescent="0.3">
      <c r="E975" s="37"/>
    </row>
    <row r="976" spans="5:5" x14ac:dyDescent="0.3">
      <c r="E976" s="37"/>
    </row>
    <row r="977" spans="5:5" x14ac:dyDescent="0.3">
      <c r="E977" s="37"/>
    </row>
    <row r="978" spans="5:5" x14ac:dyDescent="0.3">
      <c r="E978" s="37"/>
    </row>
    <row r="979" spans="5:5" x14ac:dyDescent="0.3">
      <c r="E979" s="37"/>
    </row>
    <row r="980" spans="5:5" x14ac:dyDescent="0.3">
      <c r="E980" s="37"/>
    </row>
    <row r="981" spans="5:5" x14ac:dyDescent="0.3">
      <c r="E981" s="37"/>
    </row>
    <row r="982" spans="5:5" x14ac:dyDescent="0.3">
      <c r="E982" s="37"/>
    </row>
    <row r="983" spans="5:5" x14ac:dyDescent="0.3">
      <c r="E983" s="37"/>
    </row>
    <row r="984" spans="5:5" x14ac:dyDescent="0.3">
      <c r="E984" s="37"/>
    </row>
    <row r="985" spans="5:5" x14ac:dyDescent="0.3">
      <c r="E985" s="37"/>
    </row>
    <row r="986" spans="5:5" x14ac:dyDescent="0.3">
      <c r="E986" s="37"/>
    </row>
    <row r="987" spans="5:5" x14ac:dyDescent="0.3">
      <c r="E987" s="37"/>
    </row>
    <row r="988" spans="5:5" x14ac:dyDescent="0.3">
      <c r="E988" s="37"/>
    </row>
    <row r="989" spans="5:5" x14ac:dyDescent="0.3">
      <c r="E989" s="37"/>
    </row>
    <row r="990" spans="5:5" x14ac:dyDescent="0.3">
      <c r="E990" s="37"/>
    </row>
    <row r="991" spans="5:5" x14ac:dyDescent="0.3">
      <c r="E991" s="37"/>
    </row>
    <row r="992" spans="5:5" x14ac:dyDescent="0.3">
      <c r="E992" s="37"/>
    </row>
    <row r="993" spans="5:5" x14ac:dyDescent="0.3">
      <c r="E993" s="37"/>
    </row>
    <row r="994" spans="5:5" x14ac:dyDescent="0.3">
      <c r="E994" s="37"/>
    </row>
    <row r="995" spans="5:5" x14ac:dyDescent="0.3">
      <c r="E995" s="37"/>
    </row>
    <row r="996" spans="5:5" x14ac:dyDescent="0.3">
      <c r="E996" s="37"/>
    </row>
    <row r="997" spans="5:5" x14ac:dyDescent="0.3">
      <c r="E997" s="37"/>
    </row>
    <row r="998" spans="5:5" x14ac:dyDescent="0.3">
      <c r="E998" s="37"/>
    </row>
    <row r="999" spans="5:5" x14ac:dyDescent="0.3">
      <c r="E999" s="37"/>
    </row>
    <row r="1000" spans="5:5" x14ac:dyDescent="0.3">
      <c r="E1000" s="37"/>
    </row>
    <row r="1001" spans="5:5" x14ac:dyDescent="0.3">
      <c r="E1001" s="37"/>
    </row>
    <row r="1002" spans="5:5" x14ac:dyDescent="0.3">
      <c r="E1002" s="37"/>
    </row>
    <row r="1003" spans="5:5" x14ac:dyDescent="0.3">
      <c r="E1003" s="37"/>
    </row>
    <row r="1004" spans="5:5" x14ac:dyDescent="0.3">
      <c r="E1004" s="37"/>
    </row>
    <row r="1005" spans="5:5" x14ac:dyDescent="0.3">
      <c r="E1005" s="37"/>
    </row>
    <row r="1006" spans="5:5" x14ac:dyDescent="0.3">
      <c r="E1006" s="37"/>
    </row>
    <row r="1007" spans="5:5" x14ac:dyDescent="0.3">
      <c r="E1007" s="37"/>
    </row>
    <row r="1008" spans="5:5" x14ac:dyDescent="0.3">
      <c r="E1008" s="37"/>
    </row>
    <row r="1009" spans="5:5" x14ac:dyDescent="0.3">
      <c r="E1009" s="37"/>
    </row>
    <row r="1010" spans="5:5" x14ac:dyDescent="0.3">
      <c r="E1010" s="37"/>
    </row>
    <row r="1011" spans="5:5" x14ac:dyDescent="0.3">
      <c r="E1011" s="37"/>
    </row>
    <row r="1012" spans="5:5" x14ac:dyDescent="0.3">
      <c r="E1012" s="37"/>
    </row>
    <row r="1013" spans="5:5" x14ac:dyDescent="0.3">
      <c r="E1013" s="37"/>
    </row>
    <row r="1014" spans="5:5" x14ac:dyDescent="0.3">
      <c r="E1014" s="37"/>
    </row>
    <row r="1015" spans="5:5" x14ac:dyDescent="0.3">
      <c r="E1015" s="37"/>
    </row>
    <row r="1016" spans="5:5" x14ac:dyDescent="0.3">
      <c r="E1016" s="37"/>
    </row>
    <row r="1017" spans="5:5" x14ac:dyDescent="0.3">
      <c r="E1017" s="37"/>
    </row>
    <row r="1018" spans="5:5" x14ac:dyDescent="0.3">
      <c r="E1018" s="37"/>
    </row>
    <row r="1019" spans="5:5" x14ac:dyDescent="0.3">
      <c r="E1019" s="37"/>
    </row>
    <row r="1020" spans="5:5" x14ac:dyDescent="0.3">
      <c r="E1020" s="37"/>
    </row>
    <row r="1021" spans="5:5" x14ac:dyDescent="0.3">
      <c r="E1021" s="37"/>
    </row>
    <row r="1022" spans="5:5" x14ac:dyDescent="0.3">
      <c r="E1022" s="37"/>
    </row>
    <row r="1023" spans="5:5" x14ac:dyDescent="0.3">
      <c r="E1023" s="37"/>
    </row>
    <row r="1024" spans="5:5" x14ac:dyDescent="0.3">
      <c r="E1024" s="37"/>
    </row>
    <row r="1025" spans="5:5" x14ac:dyDescent="0.3">
      <c r="E1025" s="37"/>
    </row>
    <row r="1026" spans="5:5" x14ac:dyDescent="0.3">
      <c r="E1026" s="37"/>
    </row>
    <row r="1027" spans="5:5" x14ac:dyDescent="0.3">
      <c r="E1027" s="37"/>
    </row>
    <row r="1028" spans="5:5" x14ac:dyDescent="0.3">
      <c r="E1028" s="37"/>
    </row>
    <row r="1029" spans="5:5" x14ac:dyDescent="0.3">
      <c r="E1029" s="37"/>
    </row>
    <row r="1030" spans="5:5" x14ac:dyDescent="0.3">
      <c r="E1030" s="37"/>
    </row>
    <row r="1031" spans="5:5" x14ac:dyDescent="0.3">
      <c r="E1031" s="37"/>
    </row>
    <row r="1032" spans="5:5" x14ac:dyDescent="0.3">
      <c r="E1032" s="37"/>
    </row>
    <row r="1033" spans="5:5" x14ac:dyDescent="0.3">
      <c r="E1033" s="37"/>
    </row>
    <row r="1034" spans="5:5" x14ac:dyDescent="0.3">
      <c r="E1034" s="37"/>
    </row>
    <row r="1035" spans="5:5" x14ac:dyDescent="0.3">
      <c r="E1035" s="37"/>
    </row>
    <row r="1036" spans="5:5" x14ac:dyDescent="0.3">
      <c r="E1036" s="37"/>
    </row>
    <row r="1037" spans="5:5" x14ac:dyDescent="0.3">
      <c r="E1037" s="37"/>
    </row>
    <row r="1038" spans="5:5" x14ac:dyDescent="0.3">
      <c r="E1038" s="37"/>
    </row>
    <row r="1039" spans="5:5" x14ac:dyDescent="0.3">
      <c r="E1039" s="37"/>
    </row>
    <row r="1040" spans="5:5" x14ac:dyDescent="0.3">
      <c r="E1040" s="37"/>
    </row>
    <row r="1041" spans="5:5" x14ac:dyDescent="0.3">
      <c r="E1041" s="37"/>
    </row>
    <row r="1042" spans="5:5" x14ac:dyDescent="0.3">
      <c r="E1042" s="37"/>
    </row>
    <row r="1043" spans="5:5" x14ac:dyDescent="0.3">
      <c r="E1043" s="37"/>
    </row>
    <row r="1044" spans="5:5" x14ac:dyDescent="0.3">
      <c r="E1044" s="37"/>
    </row>
    <row r="1045" spans="5:5" x14ac:dyDescent="0.3">
      <c r="E1045" s="37"/>
    </row>
    <row r="1046" spans="5:5" x14ac:dyDescent="0.3">
      <c r="E1046" s="37"/>
    </row>
    <row r="1047" spans="5:5" x14ac:dyDescent="0.3">
      <c r="E1047" s="37"/>
    </row>
    <row r="1048" spans="5:5" x14ac:dyDescent="0.3">
      <c r="E1048" s="37"/>
    </row>
    <row r="1049" spans="5:5" x14ac:dyDescent="0.3">
      <c r="E1049" s="37"/>
    </row>
    <row r="1050" spans="5:5" x14ac:dyDescent="0.3">
      <c r="E1050" s="37"/>
    </row>
    <row r="1051" spans="5:5" x14ac:dyDescent="0.3">
      <c r="E1051" s="37"/>
    </row>
    <row r="1052" spans="5:5" x14ac:dyDescent="0.3">
      <c r="E1052" s="37"/>
    </row>
    <row r="1053" spans="5:5" x14ac:dyDescent="0.3">
      <c r="E1053" s="37"/>
    </row>
    <row r="1054" spans="5:5" x14ac:dyDescent="0.3">
      <c r="E1054" s="37"/>
    </row>
    <row r="1055" spans="5:5" x14ac:dyDescent="0.3">
      <c r="E1055" s="37"/>
    </row>
    <row r="1056" spans="5:5" x14ac:dyDescent="0.3">
      <c r="E1056" s="37"/>
    </row>
    <row r="1057" spans="5:5" x14ac:dyDescent="0.3">
      <c r="E1057" s="37"/>
    </row>
    <row r="1058" spans="5:5" x14ac:dyDescent="0.3">
      <c r="E1058" s="37"/>
    </row>
    <row r="1059" spans="5:5" x14ac:dyDescent="0.3">
      <c r="E1059" s="37"/>
    </row>
    <row r="1060" spans="5:5" x14ac:dyDescent="0.3">
      <c r="E1060" s="37"/>
    </row>
    <row r="1061" spans="5:5" x14ac:dyDescent="0.3">
      <c r="E1061" s="37"/>
    </row>
    <row r="1062" spans="5:5" x14ac:dyDescent="0.3">
      <c r="E1062" s="37"/>
    </row>
    <row r="1063" spans="5:5" x14ac:dyDescent="0.3">
      <c r="E1063" s="37"/>
    </row>
    <row r="1064" spans="5:5" x14ac:dyDescent="0.3">
      <c r="E1064" s="37"/>
    </row>
    <row r="1065" spans="5:5" x14ac:dyDescent="0.3">
      <c r="E1065" s="37"/>
    </row>
    <row r="1066" spans="5:5" x14ac:dyDescent="0.3">
      <c r="E1066" s="37"/>
    </row>
    <row r="1067" spans="5:5" x14ac:dyDescent="0.3">
      <c r="E1067" s="37"/>
    </row>
    <row r="1068" spans="5:5" x14ac:dyDescent="0.3">
      <c r="E1068" s="37"/>
    </row>
    <row r="1069" spans="5:5" x14ac:dyDescent="0.3">
      <c r="E1069" s="37"/>
    </row>
    <row r="1070" spans="5:5" x14ac:dyDescent="0.3">
      <c r="E1070" s="37"/>
    </row>
    <row r="1071" spans="5:5" x14ac:dyDescent="0.3">
      <c r="E1071" s="37"/>
    </row>
    <row r="1072" spans="5:5" x14ac:dyDescent="0.3">
      <c r="E1072" s="37"/>
    </row>
    <row r="1073" spans="5:5" x14ac:dyDescent="0.3">
      <c r="E1073" s="37"/>
    </row>
    <row r="1074" spans="5:5" x14ac:dyDescent="0.3">
      <c r="E1074" s="37"/>
    </row>
    <row r="1075" spans="5:5" x14ac:dyDescent="0.3">
      <c r="E1075" s="37"/>
    </row>
    <row r="1076" spans="5:5" x14ac:dyDescent="0.3">
      <c r="E1076" s="37"/>
    </row>
    <row r="1077" spans="5:5" x14ac:dyDescent="0.3">
      <c r="E1077" s="37"/>
    </row>
    <row r="1078" spans="5:5" x14ac:dyDescent="0.3">
      <c r="E1078" s="37"/>
    </row>
    <row r="1079" spans="5:5" x14ac:dyDescent="0.3">
      <c r="E1079" s="37"/>
    </row>
    <row r="1080" spans="5:5" x14ac:dyDescent="0.3">
      <c r="E1080" s="37"/>
    </row>
    <row r="1081" spans="5:5" x14ac:dyDescent="0.3">
      <c r="E1081" s="37"/>
    </row>
    <row r="1082" spans="5:5" x14ac:dyDescent="0.3">
      <c r="E1082" s="37"/>
    </row>
    <row r="1083" spans="5:5" x14ac:dyDescent="0.3">
      <c r="E1083" s="37"/>
    </row>
    <row r="1084" spans="5:5" x14ac:dyDescent="0.3">
      <c r="E1084" s="37"/>
    </row>
    <row r="1085" spans="5:5" x14ac:dyDescent="0.3">
      <c r="E1085" s="37"/>
    </row>
    <row r="1086" spans="5:5" x14ac:dyDescent="0.3">
      <c r="E1086" s="37"/>
    </row>
    <row r="1087" spans="5:5" x14ac:dyDescent="0.3">
      <c r="E1087" s="37"/>
    </row>
    <row r="1088" spans="5:5" x14ac:dyDescent="0.3">
      <c r="E1088" s="37"/>
    </row>
    <row r="1089" spans="5:5" x14ac:dyDescent="0.3">
      <c r="E1089" s="37"/>
    </row>
    <row r="1090" spans="5:5" x14ac:dyDescent="0.3">
      <c r="E1090" s="37"/>
    </row>
    <row r="1091" spans="5:5" x14ac:dyDescent="0.3">
      <c r="E1091" s="37"/>
    </row>
    <row r="1092" spans="5:5" x14ac:dyDescent="0.3">
      <c r="E1092" s="37"/>
    </row>
    <row r="1093" spans="5:5" x14ac:dyDescent="0.3">
      <c r="E1093" s="37"/>
    </row>
    <row r="1094" spans="5:5" x14ac:dyDescent="0.3">
      <c r="E1094" s="37"/>
    </row>
    <row r="1095" spans="5:5" x14ac:dyDescent="0.3">
      <c r="E1095" s="37"/>
    </row>
    <row r="1096" spans="5:5" x14ac:dyDescent="0.3">
      <c r="E1096" s="37"/>
    </row>
    <row r="1097" spans="5:5" x14ac:dyDescent="0.3">
      <c r="E1097" s="37"/>
    </row>
    <row r="1098" spans="5:5" x14ac:dyDescent="0.3">
      <c r="E1098" s="37"/>
    </row>
    <row r="1099" spans="5:5" x14ac:dyDescent="0.3">
      <c r="E1099" s="37"/>
    </row>
    <row r="1100" spans="5:5" x14ac:dyDescent="0.3">
      <c r="E1100" s="37"/>
    </row>
    <row r="1101" spans="5:5" x14ac:dyDescent="0.3">
      <c r="E1101" s="37"/>
    </row>
    <row r="1102" spans="5:5" x14ac:dyDescent="0.3">
      <c r="E1102" s="37"/>
    </row>
    <row r="1103" spans="5:5" x14ac:dyDescent="0.3">
      <c r="E1103" s="37"/>
    </row>
    <row r="1104" spans="5:5" x14ac:dyDescent="0.3">
      <c r="E1104" s="37"/>
    </row>
    <row r="1105" spans="5:5" x14ac:dyDescent="0.3">
      <c r="E1105" s="37"/>
    </row>
    <row r="1106" spans="5:5" x14ac:dyDescent="0.3">
      <c r="E1106" s="37"/>
    </row>
    <row r="1107" spans="5:5" x14ac:dyDescent="0.3">
      <c r="E1107" s="37"/>
    </row>
    <row r="1108" spans="5:5" x14ac:dyDescent="0.3">
      <c r="E1108" s="37"/>
    </row>
    <row r="1109" spans="5:5" x14ac:dyDescent="0.3">
      <c r="E1109" s="37"/>
    </row>
    <row r="1110" spans="5:5" x14ac:dyDescent="0.3">
      <c r="E1110" s="37"/>
    </row>
    <row r="1111" spans="5:5" x14ac:dyDescent="0.3">
      <c r="E1111" s="37"/>
    </row>
    <row r="1112" spans="5:5" x14ac:dyDescent="0.3">
      <c r="E1112" s="37"/>
    </row>
    <row r="1113" spans="5:5" x14ac:dyDescent="0.3">
      <c r="E1113" s="37"/>
    </row>
    <row r="1114" spans="5:5" x14ac:dyDescent="0.3">
      <c r="E1114" s="37"/>
    </row>
    <row r="1115" spans="5:5" x14ac:dyDescent="0.3">
      <c r="E1115" s="37"/>
    </row>
    <row r="1116" spans="5:5" x14ac:dyDescent="0.3">
      <c r="E1116" s="37"/>
    </row>
    <row r="1117" spans="5:5" x14ac:dyDescent="0.3">
      <c r="E1117" s="37"/>
    </row>
    <row r="1118" spans="5:5" x14ac:dyDescent="0.3">
      <c r="E1118" s="37"/>
    </row>
    <row r="1119" spans="5:5" x14ac:dyDescent="0.3">
      <c r="E1119" s="37"/>
    </row>
    <row r="1120" spans="5:5" x14ac:dyDescent="0.3">
      <c r="E1120" s="37"/>
    </row>
    <row r="1121" spans="5:5" x14ac:dyDescent="0.3">
      <c r="E1121" s="37"/>
    </row>
    <row r="1122" spans="5:5" x14ac:dyDescent="0.3">
      <c r="E1122" s="37"/>
    </row>
    <row r="1123" spans="5:5" x14ac:dyDescent="0.3">
      <c r="E1123" s="37"/>
    </row>
    <row r="1124" spans="5:5" x14ac:dyDescent="0.3">
      <c r="E1124" s="37"/>
    </row>
    <row r="1125" spans="5:5" x14ac:dyDescent="0.3">
      <c r="E1125" s="37"/>
    </row>
    <row r="1126" spans="5:5" x14ac:dyDescent="0.3">
      <c r="E1126" s="37"/>
    </row>
    <row r="1127" spans="5:5" x14ac:dyDescent="0.3">
      <c r="E1127" s="37"/>
    </row>
    <row r="1128" spans="5:5" x14ac:dyDescent="0.3">
      <c r="E1128" s="37"/>
    </row>
    <row r="1129" spans="5:5" x14ac:dyDescent="0.3">
      <c r="E1129" s="37"/>
    </row>
    <row r="1130" spans="5:5" x14ac:dyDescent="0.3">
      <c r="E1130" s="37"/>
    </row>
    <row r="1131" spans="5:5" x14ac:dyDescent="0.3">
      <c r="E1131" s="37"/>
    </row>
    <row r="1132" spans="5:5" x14ac:dyDescent="0.3">
      <c r="E1132" s="37"/>
    </row>
    <row r="1133" spans="5:5" x14ac:dyDescent="0.3">
      <c r="E1133" s="37"/>
    </row>
    <row r="1134" spans="5:5" x14ac:dyDescent="0.3">
      <c r="E1134" s="37"/>
    </row>
    <row r="1135" spans="5:5" x14ac:dyDescent="0.3">
      <c r="E1135" s="37"/>
    </row>
    <row r="1136" spans="5:5" x14ac:dyDescent="0.3">
      <c r="E1136" s="37"/>
    </row>
    <row r="1137" spans="5:5" x14ac:dyDescent="0.3">
      <c r="E1137" s="37"/>
    </row>
    <row r="1138" spans="5:5" x14ac:dyDescent="0.3">
      <c r="E1138" s="37"/>
    </row>
    <row r="1139" spans="5:5" x14ac:dyDescent="0.3">
      <c r="E1139" s="37"/>
    </row>
    <row r="1140" spans="5:5" x14ac:dyDescent="0.3">
      <c r="E1140" s="37"/>
    </row>
    <row r="1141" spans="5:5" x14ac:dyDescent="0.3">
      <c r="E1141" s="37"/>
    </row>
    <row r="1142" spans="5:5" x14ac:dyDescent="0.3">
      <c r="E1142" s="37"/>
    </row>
    <row r="1143" spans="5:5" x14ac:dyDescent="0.3">
      <c r="E1143" s="37"/>
    </row>
    <row r="1144" spans="5:5" x14ac:dyDescent="0.3">
      <c r="E1144" s="37"/>
    </row>
    <row r="1145" spans="5:5" x14ac:dyDescent="0.3">
      <c r="E1145" s="37"/>
    </row>
    <row r="1146" spans="5:5" x14ac:dyDescent="0.3">
      <c r="E1146" s="37"/>
    </row>
    <row r="1147" spans="5:5" x14ac:dyDescent="0.3">
      <c r="E1147" s="37"/>
    </row>
    <row r="1148" spans="5:5" x14ac:dyDescent="0.3">
      <c r="E1148" s="37"/>
    </row>
    <row r="1149" spans="5:5" x14ac:dyDescent="0.3">
      <c r="E1149" s="37"/>
    </row>
    <row r="1150" spans="5:5" x14ac:dyDescent="0.3">
      <c r="E1150" s="37"/>
    </row>
    <row r="1151" spans="5:5" x14ac:dyDescent="0.3">
      <c r="E1151" s="37"/>
    </row>
    <row r="1152" spans="5:5" x14ac:dyDescent="0.3">
      <c r="E1152" s="37"/>
    </row>
    <row r="1153" spans="5:5" x14ac:dyDescent="0.3">
      <c r="E1153" s="37"/>
    </row>
    <row r="1154" spans="5:5" x14ac:dyDescent="0.3">
      <c r="E1154" s="37"/>
    </row>
    <row r="1155" spans="5:5" x14ac:dyDescent="0.3">
      <c r="E1155" s="37"/>
    </row>
    <row r="1156" spans="5:5" x14ac:dyDescent="0.3">
      <c r="E1156" s="37"/>
    </row>
    <row r="1157" spans="5:5" x14ac:dyDescent="0.3">
      <c r="E1157" s="37"/>
    </row>
    <row r="1158" spans="5:5" x14ac:dyDescent="0.3">
      <c r="E1158" s="37"/>
    </row>
    <row r="1159" spans="5:5" x14ac:dyDescent="0.3">
      <c r="E1159" s="37"/>
    </row>
    <row r="1160" spans="5:5" x14ac:dyDescent="0.3">
      <c r="E1160" s="37"/>
    </row>
    <row r="1161" spans="5:5" x14ac:dyDescent="0.3">
      <c r="E1161" s="37"/>
    </row>
    <row r="1162" spans="5:5" x14ac:dyDescent="0.3">
      <c r="E1162" s="37"/>
    </row>
    <row r="1163" spans="5:5" x14ac:dyDescent="0.3">
      <c r="E1163" s="37"/>
    </row>
    <row r="1164" spans="5:5" x14ac:dyDescent="0.3">
      <c r="E1164" s="37"/>
    </row>
    <row r="1165" spans="5:5" x14ac:dyDescent="0.3">
      <c r="E1165" s="37"/>
    </row>
    <row r="1166" spans="5:5" x14ac:dyDescent="0.3">
      <c r="E1166" s="37"/>
    </row>
    <row r="1167" spans="5:5" x14ac:dyDescent="0.3">
      <c r="E1167" s="37"/>
    </row>
    <row r="1168" spans="5:5" x14ac:dyDescent="0.3">
      <c r="E1168" s="37"/>
    </row>
    <row r="1169" spans="5:5" x14ac:dyDescent="0.3">
      <c r="E1169" s="37"/>
    </row>
    <row r="1170" spans="5:5" x14ac:dyDescent="0.3">
      <c r="E1170" s="37"/>
    </row>
    <row r="1171" spans="5:5" x14ac:dyDescent="0.3">
      <c r="E1171" s="37"/>
    </row>
    <row r="1172" spans="5:5" x14ac:dyDescent="0.3">
      <c r="E1172" s="37"/>
    </row>
    <row r="1173" spans="5:5" x14ac:dyDescent="0.3">
      <c r="E1173" s="37"/>
    </row>
    <row r="1174" spans="5:5" x14ac:dyDescent="0.3">
      <c r="E1174" s="37"/>
    </row>
    <row r="1175" spans="5:5" x14ac:dyDescent="0.3">
      <c r="E1175" s="37"/>
    </row>
    <row r="1176" spans="5:5" x14ac:dyDescent="0.3">
      <c r="E1176" s="37"/>
    </row>
    <row r="1177" spans="5:5" x14ac:dyDescent="0.3">
      <c r="E1177" s="37"/>
    </row>
    <row r="1178" spans="5:5" x14ac:dyDescent="0.3">
      <c r="E1178" s="37"/>
    </row>
    <row r="1179" spans="5:5" x14ac:dyDescent="0.3">
      <c r="E1179" s="37"/>
    </row>
    <row r="1180" spans="5:5" x14ac:dyDescent="0.3">
      <c r="E1180" s="37"/>
    </row>
    <row r="1181" spans="5:5" x14ac:dyDescent="0.3">
      <c r="E1181" s="37"/>
    </row>
    <row r="1182" spans="5:5" x14ac:dyDescent="0.3">
      <c r="E1182" s="37"/>
    </row>
    <row r="1183" spans="5:5" x14ac:dyDescent="0.3">
      <c r="E1183" s="37"/>
    </row>
    <row r="1184" spans="5:5" x14ac:dyDescent="0.3">
      <c r="E1184" s="37"/>
    </row>
    <row r="1185" spans="5:5" x14ac:dyDescent="0.3">
      <c r="E1185" s="37"/>
    </row>
    <row r="1186" spans="5:5" x14ac:dyDescent="0.3">
      <c r="E1186" s="37"/>
    </row>
    <row r="1187" spans="5:5" x14ac:dyDescent="0.3">
      <c r="E1187" s="37"/>
    </row>
    <row r="1188" spans="5:5" x14ac:dyDescent="0.3">
      <c r="E1188" s="37"/>
    </row>
    <row r="1189" spans="5:5" x14ac:dyDescent="0.3">
      <c r="E1189" s="37"/>
    </row>
    <row r="1190" spans="5:5" x14ac:dyDescent="0.3">
      <c r="E1190" s="37"/>
    </row>
    <row r="1191" spans="5:5" x14ac:dyDescent="0.3">
      <c r="E1191" s="37"/>
    </row>
    <row r="1192" spans="5:5" x14ac:dyDescent="0.3">
      <c r="E1192" s="37"/>
    </row>
    <row r="1193" spans="5:5" x14ac:dyDescent="0.3">
      <c r="E1193" s="37"/>
    </row>
    <row r="1194" spans="5:5" x14ac:dyDescent="0.3">
      <c r="E1194" s="37"/>
    </row>
    <row r="1195" spans="5:5" x14ac:dyDescent="0.3">
      <c r="E1195" s="37"/>
    </row>
    <row r="1196" spans="5:5" x14ac:dyDescent="0.3">
      <c r="E1196" s="37"/>
    </row>
    <row r="1197" spans="5:5" x14ac:dyDescent="0.3">
      <c r="E1197" s="37"/>
    </row>
    <row r="1198" spans="5:5" x14ac:dyDescent="0.3">
      <c r="E1198" s="37"/>
    </row>
    <row r="1199" spans="5:5" x14ac:dyDescent="0.3">
      <c r="E1199" s="37"/>
    </row>
    <row r="1200" spans="5:5" x14ac:dyDescent="0.3">
      <c r="E1200" s="37"/>
    </row>
    <row r="1201" spans="5:5" x14ac:dyDescent="0.3">
      <c r="E1201" s="37"/>
    </row>
    <row r="1202" spans="5:5" x14ac:dyDescent="0.3">
      <c r="E1202" s="37"/>
    </row>
    <row r="1203" spans="5:5" x14ac:dyDescent="0.3">
      <c r="E1203" s="37"/>
    </row>
    <row r="1204" spans="5:5" x14ac:dyDescent="0.3">
      <c r="E1204" s="37"/>
    </row>
    <row r="1205" spans="5:5" x14ac:dyDescent="0.3">
      <c r="E1205" s="37"/>
    </row>
    <row r="1206" spans="5:5" x14ac:dyDescent="0.3">
      <c r="E1206" s="37"/>
    </row>
    <row r="1207" spans="5:5" x14ac:dyDescent="0.3">
      <c r="E1207" s="37"/>
    </row>
    <row r="1208" spans="5:5" x14ac:dyDescent="0.3">
      <c r="E1208" s="37"/>
    </row>
    <row r="1209" spans="5:5" x14ac:dyDescent="0.3">
      <c r="E1209" s="37"/>
    </row>
    <row r="1210" spans="5:5" x14ac:dyDescent="0.3">
      <c r="E1210" s="37"/>
    </row>
    <row r="1211" spans="5:5" x14ac:dyDescent="0.3">
      <c r="E1211" s="37"/>
    </row>
    <row r="1212" spans="5:5" x14ac:dyDescent="0.3">
      <c r="E1212" s="37"/>
    </row>
    <row r="1213" spans="5:5" x14ac:dyDescent="0.3">
      <c r="E1213" s="37"/>
    </row>
    <row r="1214" spans="5:5" x14ac:dyDescent="0.3">
      <c r="E1214" s="37"/>
    </row>
    <row r="1215" spans="5:5" x14ac:dyDescent="0.3">
      <c r="E1215" s="37"/>
    </row>
    <row r="1216" spans="5:5" x14ac:dyDescent="0.3">
      <c r="E1216" s="37"/>
    </row>
    <row r="1217" spans="5:5" x14ac:dyDescent="0.3">
      <c r="E1217" s="37"/>
    </row>
    <row r="1218" spans="5:5" x14ac:dyDescent="0.3">
      <c r="E1218" s="37"/>
    </row>
    <row r="1219" spans="5:5" x14ac:dyDescent="0.3">
      <c r="E1219" s="37"/>
    </row>
    <row r="1220" spans="5:5" x14ac:dyDescent="0.3">
      <c r="E1220" s="37"/>
    </row>
    <row r="1221" spans="5:5" x14ac:dyDescent="0.3">
      <c r="E1221" s="37"/>
    </row>
    <row r="1222" spans="5:5" x14ac:dyDescent="0.3">
      <c r="E1222" s="37"/>
    </row>
    <row r="1223" spans="5:5" x14ac:dyDescent="0.3">
      <c r="E1223" s="37"/>
    </row>
    <row r="1224" spans="5:5" x14ac:dyDescent="0.3">
      <c r="E1224" s="37"/>
    </row>
    <row r="1225" spans="5:5" x14ac:dyDescent="0.3">
      <c r="E1225" s="37"/>
    </row>
    <row r="1226" spans="5:5" x14ac:dyDescent="0.3">
      <c r="E1226" s="37"/>
    </row>
    <row r="1227" spans="5:5" x14ac:dyDescent="0.3">
      <c r="E1227" s="37"/>
    </row>
    <row r="1228" spans="5:5" x14ac:dyDescent="0.3">
      <c r="E1228" s="37"/>
    </row>
    <row r="1229" spans="5:5" x14ac:dyDescent="0.3">
      <c r="E1229" s="37"/>
    </row>
    <row r="1230" spans="5:5" x14ac:dyDescent="0.3">
      <c r="E1230" s="37"/>
    </row>
    <row r="1231" spans="5:5" x14ac:dyDescent="0.3">
      <c r="E1231" s="37"/>
    </row>
    <row r="1232" spans="5:5" x14ac:dyDescent="0.3">
      <c r="E1232" s="37"/>
    </row>
    <row r="1233" spans="5:5" x14ac:dyDescent="0.3">
      <c r="E1233" s="37"/>
    </row>
    <row r="1234" spans="5:5" x14ac:dyDescent="0.3">
      <c r="E1234" s="37"/>
    </row>
    <row r="1235" spans="5:5" x14ac:dyDescent="0.3">
      <c r="E1235" s="37"/>
    </row>
    <row r="1236" spans="5:5" x14ac:dyDescent="0.3">
      <c r="E1236" s="37"/>
    </row>
    <row r="1237" spans="5:5" x14ac:dyDescent="0.3">
      <c r="E1237" s="37"/>
    </row>
    <row r="1238" spans="5:5" x14ac:dyDescent="0.3">
      <c r="E1238" s="37"/>
    </row>
    <row r="1239" spans="5:5" x14ac:dyDescent="0.3">
      <c r="E1239" s="37"/>
    </row>
    <row r="1240" spans="5:5" x14ac:dyDescent="0.3">
      <c r="E1240" s="37"/>
    </row>
    <row r="1241" spans="5:5" x14ac:dyDescent="0.3">
      <c r="E1241" s="37"/>
    </row>
    <row r="1242" spans="5:5" x14ac:dyDescent="0.3">
      <c r="E1242" s="37"/>
    </row>
    <row r="1243" spans="5:5" x14ac:dyDescent="0.3">
      <c r="E1243" s="37"/>
    </row>
    <row r="1244" spans="5:5" x14ac:dyDescent="0.3">
      <c r="E1244" s="37"/>
    </row>
    <row r="1245" spans="5:5" x14ac:dyDescent="0.3">
      <c r="E1245" s="37"/>
    </row>
    <row r="1246" spans="5:5" x14ac:dyDescent="0.3">
      <c r="E1246" s="37"/>
    </row>
    <row r="1247" spans="5:5" x14ac:dyDescent="0.3">
      <c r="E1247" s="37"/>
    </row>
    <row r="1248" spans="5:5" x14ac:dyDescent="0.3">
      <c r="E1248" s="37"/>
    </row>
    <row r="1249" spans="5:5" x14ac:dyDescent="0.3">
      <c r="E1249" s="37"/>
    </row>
    <row r="1250" spans="5:5" x14ac:dyDescent="0.3">
      <c r="E1250" s="37"/>
    </row>
    <row r="1251" spans="5:5" x14ac:dyDescent="0.3">
      <c r="E1251" s="37"/>
    </row>
    <row r="1252" spans="5:5" x14ac:dyDescent="0.3">
      <c r="E1252" s="37"/>
    </row>
    <row r="1253" spans="5:5" x14ac:dyDescent="0.3">
      <c r="E1253" s="37"/>
    </row>
    <row r="1254" spans="5:5" x14ac:dyDescent="0.3">
      <c r="E1254" s="37"/>
    </row>
    <row r="1255" spans="5:5" x14ac:dyDescent="0.3">
      <c r="E1255" s="37"/>
    </row>
    <row r="1256" spans="5:5" x14ac:dyDescent="0.3">
      <c r="E1256" s="37"/>
    </row>
    <row r="1257" spans="5:5" x14ac:dyDescent="0.3">
      <c r="E1257" s="37"/>
    </row>
    <row r="1258" spans="5:5" x14ac:dyDescent="0.3">
      <c r="E1258" s="37"/>
    </row>
    <row r="1259" spans="5:5" x14ac:dyDescent="0.3">
      <c r="E1259" s="37"/>
    </row>
    <row r="1260" spans="5:5" x14ac:dyDescent="0.3">
      <c r="E1260" s="37"/>
    </row>
    <row r="1261" spans="5:5" x14ac:dyDescent="0.3">
      <c r="E1261" s="37"/>
    </row>
    <row r="1262" spans="5:5" x14ac:dyDescent="0.3">
      <c r="E1262" s="37"/>
    </row>
    <row r="1263" spans="5:5" x14ac:dyDescent="0.3">
      <c r="E1263" s="37"/>
    </row>
    <row r="1264" spans="5:5" x14ac:dyDescent="0.3">
      <c r="E1264" s="37"/>
    </row>
    <row r="1265" spans="5:5" x14ac:dyDescent="0.3">
      <c r="E1265" s="37"/>
    </row>
    <row r="1266" spans="5:5" x14ac:dyDescent="0.3">
      <c r="E1266" s="37"/>
    </row>
    <row r="1267" spans="5:5" x14ac:dyDescent="0.3">
      <c r="E1267" s="37"/>
    </row>
    <row r="1268" spans="5:5" x14ac:dyDescent="0.3">
      <c r="E1268" s="37"/>
    </row>
    <row r="1269" spans="5:5" x14ac:dyDescent="0.3">
      <c r="E1269" s="37"/>
    </row>
    <row r="1270" spans="5:5" x14ac:dyDescent="0.3">
      <c r="E1270" s="37"/>
    </row>
    <row r="1271" spans="5:5" x14ac:dyDescent="0.3">
      <c r="E1271" s="37"/>
    </row>
    <row r="1272" spans="5:5" x14ac:dyDescent="0.3">
      <c r="E1272" s="37"/>
    </row>
    <row r="1273" spans="5:5" x14ac:dyDescent="0.3">
      <c r="E1273" s="37"/>
    </row>
    <row r="1274" spans="5:5" x14ac:dyDescent="0.3">
      <c r="E1274" s="37"/>
    </row>
    <row r="1275" spans="5:5" x14ac:dyDescent="0.3">
      <c r="E1275" s="37"/>
    </row>
    <row r="1276" spans="5:5" x14ac:dyDescent="0.3">
      <c r="E1276" s="37"/>
    </row>
    <row r="1277" spans="5:5" x14ac:dyDescent="0.3">
      <c r="E1277" s="37"/>
    </row>
    <row r="1278" spans="5:5" x14ac:dyDescent="0.3">
      <c r="E1278" s="37"/>
    </row>
    <row r="1279" spans="5:5" x14ac:dyDescent="0.3">
      <c r="E1279" s="37"/>
    </row>
    <row r="1280" spans="5:5" x14ac:dyDescent="0.3">
      <c r="E1280" s="37"/>
    </row>
    <row r="1281" spans="5:5" x14ac:dyDescent="0.3">
      <c r="E1281" s="37"/>
    </row>
    <row r="1282" spans="5:5" x14ac:dyDescent="0.3">
      <c r="E1282" s="37"/>
    </row>
    <row r="1283" spans="5:5" x14ac:dyDescent="0.3">
      <c r="E1283" s="37"/>
    </row>
    <row r="1284" spans="5:5" x14ac:dyDescent="0.3">
      <c r="E1284" s="37"/>
    </row>
    <row r="1285" spans="5:5" x14ac:dyDescent="0.3">
      <c r="E1285" s="37"/>
    </row>
    <row r="1286" spans="5:5" x14ac:dyDescent="0.3">
      <c r="E1286" s="37"/>
    </row>
    <row r="1287" spans="5:5" x14ac:dyDescent="0.3">
      <c r="E1287" s="37"/>
    </row>
    <row r="1288" spans="5:5" x14ac:dyDescent="0.3">
      <c r="E1288" s="37"/>
    </row>
    <row r="1289" spans="5:5" x14ac:dyDescent="0.3">
      <c r="E1289" s="37"/>
    </row>
    <row r="1290" spans="5:5" x14ac:dyDescent="0.3">
      <c r="E1290" s="37"/>
    </row>
    <row r="1291" spans="5:5" x14ac:dyDescent="0.3">
      <c r="E1291" s="37"/>
    </row>
    <row r="1292" spans="5:5" x14ac:dyDescent="0.3">
      <c r="E1292" s="37"/>
    </row>
    <row r="1293" spans="5:5" x14ac:dyDescent="0.3">
      <c r="E1293" s="37"/>
    </row>
    <row r="1294" spans="5:5" x14ac:dyDescent="0.3">
      <c r="E1294" s="37"/>
    </row>
    <row r="1295" spans="5:5" x14ac:dyDescent="0.3">
      <c r="E1295" s="37"/>
    </row>
    <row r="1296" spans="5:5" x14ac:dyDescent="0.3">
      <c r="E1296" s="37"/>
    </row>
    <row r="1297" spans="5:5" x14ac:dyDescent="0.3">
      <c r="E1297" s="37"/>
    </row>
    <row r="1298" spans="5:5" x14ac:dyDescent="0.3">
      <c r="E1298" s="37"/>
    </row>
    <row r="1299" spans="5:5" x14ac:dyDescent="0.3">
      <c r="E1299" s="37"/>
    </row>
    <row r="1300" spans="5:5" x14ac:dyDescent="0.3">
      <c r="E1300" s="37"/>
    </row>
    <row r="1301" spans="5:5" x14ac:dyDescent="0.3">
      <c r="E1301" s="37"/>
    </row>
    <row r="1302" spans="5:5" x14ac:dyDescent="0.3">
      <c r="E1302" s="37"/>
    </row>
    <row r="1303" spans="5:5" x14ac:dyDescent="0.3">
      <c r="E1303" s="37"/>
    </row>
    <row r="1304" spans="5:5" x14ac:dyDescent="0.3">
      <c r="E1304" s="37"/>
    </row>
    <row r="1305" spans="5:5" x14ac:dyDescent="0.3">
      <c r="E1305" s="37"/>
    </row>
    <row r="1306" spans="5:5" x14ac:dyDescent="0.3">
      <c r="E1306" s="37"/>
    </row>
    <row r="1307" spans="5:5" x14ac:dyDescent="0.3">
      <c r="E1307" s="37"/>
    </row>
    <row r="1308" spans="5:5" x14ac:dyDescent="0.3">
      <c r="E1308" s="37"/>
    </row>
    <row r="1309" spans="5:5" x14ac:dyDescent="0.3">
      <c r="E1309" s="37"/>
    </row>
    <row r="1310" spans="5:5" x14ac:dyDescent="0.3">
      <c r="E1310" s="37"/>
    </row>
    <row r="1311" spans="5:5" x14ac:dyDescent="0.3">
      <c r="E1311" s="37"/>
    </row>
    <row r="1312" spans="5:5" x14ac:dyDescent="0.3">
      <c r="E1312" s="37"/>
    </row>
    <row r="1313" spans="5:5" x14ac:dyDescent="0.3">
      <c r="E1313" s="37"/>
    </row>
    <row r="1314" spans="5:5" x14ac:dyDescent="0.3">
      <c r="E1314" s="37"/>
    </row>
    <row r="1315" spans="5:5" x14ac:dyDescent="0.3">
      <c r="E1315" s="37"/>
    </row>
    <row r="1316" spans="5:5" x14ac:dyDescent="0.3">
      <c r="E1316" s="37"/>
    </row>
    <row r="1317" spans="5:5" x14ac:dyDescent="0.3">
      <c r="E1317" s="37"/>
    </row>
    <row r="1318" spans="5:5" x14ac:dyDescent="0.3">
      <c r="E1318" s="37"/>
    </row>
    <row r="1319" spans="5:5" x14ac:dyDescent="0.3">
      <c r="E1319" s="37"/>
    </row>
    <row r="1320" spans="5:5" x14ac:dyDescent="0.3">
      <c r="E1320" s="37"/>
    </row>
    <row r="1321" spans="5:5" x14ac:dyDescent="0.3">
      <c r="E1321" s="37"/>
    </row>
    <row r="1322" spans="5:5" x14ac:dyDescent="0.3">
      <c r="E1322" s="37"/>
    </row>
    <row r="1323" spans="5:5" x14ac:dyDescent="0.3">
      <c r="E1323" s="37"/>
    </row>
    <row r="1324" spans="5:5" x14ac:dyDescent="0.3">
      <c r="E1324" s="37"/>
    </row>
    <row r="1325" spans="5:5" x14ac:dyDescent="0.3">
      <c r="E1325" s="37"/>
    </row>
    <row r="1326" spans="5:5" x14ac:dyDescent="0.3">
      <c r="E1326" s="37"/>
    </row>
    <row r="1327" spans="5:5" x14ac:dyDescent="0.3">
      <c r="E1327" s="37"/>
    </row>
    <row r="1328" spans="5:5" x14ac:dyDescent="0.3">
      <c r="E1328" s="37"/>
    </row>
    <row r="1329" spans="5:5" x14ac:dyDescent="0.3">
      <c r="E1329" s="37"/>
    </row>
    <row r="1330" spans="5:5" x14ac:dyDescent="0.3">
      <c r="E1330" s="37"/>
    </row>
    <row r="1331" spans="5:5" x14ac:dyDescent="0.3">
      <c r="E1331" s="37"/>
    </row>
    <row r="1332" spans="5:5" x14ac:dyDescent="0.3">
      <c r="E1332" s="37"/>
    </row>
    <row r="1333" spans="5:5" x14ac:dyDescent="0.3">
      <c r="E1333" s="37"/>
    </row>
    <row r="1334" spans="5:5" x14ac:dyDescent="0.3">
      <c r="E1334" s="37"/>
    </row>
    <row r="1335" spans="5:5" x14ac:dyDescent="0.3">
      <c r="E1335" s="37"/>
    </row>
    <row r="1336" spans="5:5" x14ac:dyDescent="0.3">
      <c r="E1336" s="37"/>
    </row>
    <row r="1337" spans="5:5" x14ac:dyDescent="0.3">
      <c r="E1337" s="37"/>
    </row>
    <row r="1338" spans="5:5" x14ac:dyDescent="0.3">
      <c r="E1338" s="37"/>
    </row>
    <row r="1339" spans="5:5" x14ac:dyDescent="0.3">
      <c r="E1339" s="37"/>
    </row>
    <row r="1340" spans="5:5" x14ac:dyDescent="0.3">
      <c r="E1340" s="37"/>
    </row>
    <row r="1341" spans="5:5" x14ac:dyDescent="0.3">
      <c r="E1341" s="37"/>
    </row>
    <row r="1342" spans="5:5" x14ac:dyDescent="0.3">
      <c r="E1342" s="37"/>
    </row>
    <row r="1343" spans="5:5" x14ac:dyDescent="0.3">
      <c r="E1343" s="37"/>
    </row>
    <row r="1344" spans="5:5" x14ac:dyDescent="0.3">
      <c r="E1344" s="37"/>
    </row>
    <row r="1345" spans="5:5" x14ac:dyDescent="0.3">
      <c r="E1345" s="37"/>
    </row>
    <row r="1346" spans="5:5" x14ac:dyDescent="0.3">
      <c r="E1346" s="37"/>
    </row>
    <row r="1347" spans="5:5" x14ac:dyDescent="0.3">
      <c r="E1347" s="37"/>
    </row>
    <row r="1348" spans="5:5" x14ac:dyDescent="0.3">
      <c r="E1348" s="37"/>
    </row>
    <row r="1349" spans="5:5" x14ac:dyDescent="0.3">
      <c r="E1349" s="37"/>
    </row>
    <row r="1350" spans="5:5" x14ac:dyDescent="0.3">
      <c r="E1350" s="37"/>
    </row>
    <row r="1351" spans="5:5" x14ac:dyDescent="0.3">
      <c r="E1351" s="37"/>
    </row>
    <row r="1352" spans="5:5" x14ac:dyDescent="0.3">
      <c r="E1352" s="37"/>
    </row>
    <row r="1353" spans="5:5" x14ac:dyDescent="0.3">
      <c r="E1353" s="37"/>
    </row>
    <row r="1354" spans="5:5" x14ac:dyDescent="0.3">
      <c r="E1354" s="37"/>
    </row>
    <row r="1355" spans="5:5" x14ac:dyDescent="0.3">
      <c r="E1355" s="37"/>
    </row>
    <row r="1356" spans="5:5" x14ac:dyDescent="0.3">
      <c r="E1356" s="37"/>
    </row>
    <row r="1357" spans="5:5" x14ac:dyDescent="0.3">
      <c r="E1357" s="37"/>
    </row>
    <row r="1358" spans="5:5" x14ac:dyDescent="0.3">
      <c r="E1358" s="37"/>
    </row>
    <row r="1359" spans="5:5" x14ac:dyDescent="0.3">
      <c r="E1359" s="37"/>
    </row>
    <row r="1360" spans="5:5" x14ac:dyDescent="0.3">
      <c r="E1360" s="37"/>
    </row>
    <row r="1361" spans="5:5" x14ac:dyDescent="0.3">
      <c r="E1361" s="37"/>
    </row>
    <row r="1362" spans="5:5" x14ac:dyDescent="0.3">
      <c r="E1362" s="37"/>
    </row>
    <row r="1363" spans="5:5" x14ac:dyDescent="0.3">
      <c r="E1363" s="37"/>
    </row>
    <row r="1364" spans="5:5" x14ac:dyDescent="0.3">
      <c r="E1364" s="37"/>
    </row>
    <row r="1365" spans="5:5" x14ac:dyDescent="0.3">
      <c r="E1365" s="37"/>
    </row>
    <row r="1366" spans="5:5" x14ac:dyDescent="0.3">
      <c r="E1366" s="37"/>
    </row>
    <row r="1367" spans="5:5" x14ac:dyDescent="0.3">
      <c r="E1367" s="37"/>
    </row>
    <row r="1368" spans="5:5" x14ac:dyDescent="0.3">
      <c r="E1368" s="37"/>
    </row>
    <row r="1369" spans="5:5" x14ac:dyDescent="0.3">
      <c r="E1369" s="37"/>
    </row>
    <row r="1370" spans="5:5" x14ac:dyDescent="0.3">
      <c r="E1370" s="37"/>
    </row>
    <row r="1371" spans="5:5" x14ac:dyDescent="0.3">
      <c r="E1371" s="37"/>
    </row>
    <row r="1372" spans="5:5" x14ac:dyDescent="0.3">
      <c r="E1372" s="37"/>
    </row>
    <row r="1373" spans="5:5" x14ac:dyDescent="0.3">
      <c r="E1373" s="37"/>
    </row>
    <row r="1374" spans="5:5" x14ac:dyDescent="0.3">
      <c r="E1374" s="37"/>
    </row>
    <row r="1375" spans="5:5" x14ac:dyDescent="0.3">
      <c r="E1375" s="37"/>
    </row>
    <row r="1376" spans="5:5" x14ac:dyDescent="0.3">
      <c r="E1376" s="37"/>
    </row>
    <row r="1377" spans="5:5" x14ac:dyDescent="0.3">
      <c r="E1377" s="37"/>
    </row>
    <row r="1378" spans="5:5" x14ac:dyDescent="0.3">
      <c r="E1378" s="37"/>
    </row>
    <row r="1379" spans="5:5" x14ac:dyDescent="0.3">
      <c r="E1379" s="37"/>
    </row>
    <row r="1380" spans="5:5" x14ac:dyDescent="0.3">
      <c r="E1380" s="37"/>
    </row>
    <row r="1381" spans="5:5" x14ac:dyDescent="0.3">
      <c r="E1381" s="37"/>
    </row>
    <row r="1382" spans="5:5" x14ac:dyDescent="0.3">
      <c r="E1382" s="37"/>
    </row>
    <row r="1383" spans="5:5" x14ac:dyDescent="0.3">
      <c r="E1383" s="37"/>
    </row>
    <row r="1384" spans="5:5" x14ac:dyDescent="0.3">
      <c r="E1384" s="37"/>
    </row>
    <row r="1385" spans="5:5" x14ac:dyDescent="0.3">
      <c r="E1385" s="37"/>
    </row>
    <row r="1386" spans="5:5" x14ac:dyDescent="0.3">
      <c r="E1386" s="37"/>
    </row>
    <row r="1387" spans="5:5" x14ac:dyDescent="0.3">
      <c r="E1387" s="37"/>
    </row>
    <row r="1388" spans="5:5" x14ac:dyDescent="0.3">
      <c r="E1388" s="37"/>
    </row>
    <row r="1389" spans="5:5" x14ac:dyDescent="0.3">
      <c r="E1389" s="37"/>
    </row>
    <row r="1390" spans="5:5" x14ac:dyDescent="0.3">
      <c r="E1390" s="37"/>
    </row>
    <row r="1391" spans="5:5" x14ac:dyDescent="0.3">
      <c r="E1391" s="37"/>
    </row>
    <row r="1392" spans="5:5" x14ac:dyDescent="0.3">
      <c r="E1392" s="37"/>
    </row>
    <row r="1393" spans="5:5" x14ac:dyDescent="0.3">
      <c r="E1393" s="37"/>
    </row>
    <row r="1394" spans="5:5" x14ac:dyDescent="0.3">
      <c r="E1394" s="37"/>
    </row>
    <row r="1395" spans="5:5" x14ac:dyDescent="0.3">
      <c r="E1395" s="37"/>
    </row>
    <row r="1396" spans="5:5" x14ac:dyDescent="0.3">
      <c r="E1396" s="37"/>
    </row>
    <row r="1397" spans="5:5" x14ac:dyDescent="0.3">
      <c r="E1397" s="37"/>
    </row>
    <row r="1398" spans="5:5" x14ac:dyDescent="0.3">
      <c r="E1398" s="37"/>
    </row>
    <row r="1399" spans="5:5" x14ac:dyDescent="0.3">
      <c r="E1399" s="37"/>
    </row>
    <row r="1400" spans="5:5" x14ac:dyDescent="0.3">
      <c r="E1400" s="37"/>
    </row>
    <row r="1401" spans="5:5" x14ac:dyDescent="0.3">
      <c r="E1401" s="37"/>
    </row>
    <row r="1402" spans="5:5" x14ac:dyDescent="0.3">
      <c r="E1402" s="37"/>
    </row>
    <row r="1403" spans="5:5" x14ac:dyDescent="0.3">
      <c r="E1403" s="37"/>
    </row>
    <row r="1404" spans="5:5" x14ac:dyDescent="0.3">
      <c r="E1404" s="37"/>
    </row>
    <row r="1405" spans="5:5" x14ac:dyDescent="0.3">
      <c r="E1405" s="37"/>
    </row>
    <row r="1406" spans="5:5" x14ac:dyDescent="0.3">
      <c r="E1406" s="37"/>
    </row>
    <row r="1407" spans="5:5" x14ac:dyDescent="0.3">
      <c r="E1407" s="37"/>
    </row>
    <row r="1408" spans="5:5" x14ac:dyDescent="0.3">
      <c r="E1408" s="37"/>
    </row>
    <row r="1409" spans="5:5" x14ac:dyDescent="0.3">
      <c r="E1409" s="37"/>
    </row>
    <row r="1410" spans="5:5" x14ac:dyDescent="0.3">
      <c r="E1410" s="37"/>
    </row>
    <row r="1411" spans="5:5" x14ac:dyDescent="0.3">
      <c r="E1411" s="37"/>
    </row>
    <row r="1412" spans="5:5" x14ac:dyDescent="0.3">
      <c r="E1412" s="37"/>
    </row>
    <row r="1413" spans="5:5" x14ac:dyDescent="0.3">
      <c r="E1413" s="37"/>
    </row>
    <row r="1414" spans="5:5" x14ac:dyDescent="0.3">
      <c r="E1414" s="37"/>
    </row>
    <row r="1415" spans="5:5" x14ac:dyDescent="0.3">
      <c r="E1415" s="37"/>
    </row>
    <row r="1416" spans="5:5" x14ac:dyDescent="0.3">
      <c r="E1416" s="37"/>
    </row>
    <row r="1417" spans="5:5" x14ac:dyDescent="0.3">
      <c r="E1417" s="37"/>
    </row>
    <row r="1418" spans="5:5" x14ac:dyDescent="0.3">
      <c r="E1418" s="37"/>
    </row>
    <row r="1419" spans="5:5" x14ac:dyDescent="0.3">
      <c r="E1419" s="37"/>
    </row>
    <row r="1420" spans="5:5" x14ac:dyDescent="0.3">
      <c r="E1420" s="37"/>
    </row>
    <row r="1421" spans="5:5" x14ac:dyDescent="0.3">
      <c r="E1421" s="37"/>
    </row>
    <row r="1422" spans="5:5" x14ac:dyDescent="0.3">
      <c r="E1422" s="37"/>
    </row>
    <row r="1423" spans="5:5" x14ac:dyDescent="0.3">
      <c r="E1423" s="37"/>
    </row>
    <row r="1424" spans="5:5" x14ac:dyDescent="0.3">
      <c r="E1424" s="37"/>
    </row>
    <row r="1425" spans="5:5" x14ac:dyDescent="0.3">
      <c r="E1425" s="37"/>
    </row>
    <row r="1426" spans="5:5" x14ac:dyDescent="0.3">
      <c r="E1426" s="37"/>
    </row>
    <row r="1427" spans="5:5" x14ac:dyDescent="0.3">
      <c r="E1427" s="37"/>
    </row>
    <row r="1428" spans="5:5" x14ac:dyDescent="0.3">
      <c r="E1428" s="37"/>
    </row>
    <row r="1429" spans="5:5" x14ac:dyDescent="0.3">
      <c r="E1429" s="37"/>
    </row>
    <row r="1430" spans="5:5" x14ac:dyDescent="0.3">
      <c r="E1430" s="37"/>
    </row>
    <row r="1431" spans="5:5" x14ac:dyDescent="0.3">
      <c r="E1431" s="37"/>
    </row>
    <row r="1432" spans="5:5" x14ac:dyDescent="0.3">
      <c r="E1432" s="37"/>
    </row>
    <row r="1433" spans="5:5" x14ac:dyDescent="0.3">
      <c r="E1433" s="37"/>
    </row>
    <row r="1434" spans="5:5" x14ac:dyDescent="0.3">
      <c r="E1434" s="37"/>
    </row>
    <row r="1435" spans="5:5" x14ac:dyDescent="0.3">
      <c r="E1435" s="37"/>
    </row>
    <row r="1436" spans="5:5" x14ac:dyDescent="0.3">
      <c r="E1436" s="37"/>
    </row>
    <row r="1437" spans="5:5" x14ac:dyDescent="0.3">
      <c r="E1437" s="37"/>
    </row>
    <row r="1438" spans="5:5" x14ac:dyDescent="0.3">
      <c r="E1438" s="37"/>
    </row>
    <row r="1439" spans="5:5" x14ac:dyDescent="0.3">
      <c r="E1439" s="37"/>
    </row>
    <row r="1440" spans="5:5" x14ac:dyDescent="0.3">
      <c r="E1440" s="37"/>
    </row>
    <row r="1441" spans="5:5" x14ac:dyDescent="0.3">
      <c r="E1441" s="37"/>
    </row>
    <row r="1442" spans="5:5" x14ac:dyDescent="0.3">
      <c r="E1442" s="37"/>
    </row>
    <row r="1443" spans="5:5" x14ac:dyDescent="0.3">
      <c r="E1443" s="37"/>
    </row>
    <row r="1444" spans="5:5" x14ac:dyDescent="0.3">
      <c r="E1444" s="37"/>
    </row>
    <row r="1445" spans="5:5" x14ac:dyDescent="0.3">
      <c r="E1445" s="37"/>
    </row>
    <row r="1446" spans="5:5" x14ac:dyDescent="0.3">
      <c r="E1446" s="37"/>
    </row>
    <row r="1447" spans="5:5" x14ac:dyDescent="0.3">
      <c r="E1447" s="37"/>
    </row>
    <row r="1448" spans="5:5" x14ac:dyDescent="0.3">
      <c r="E1448" s="37"/>
    </row>
    <row r="1449" spans="5:5" x14ac:dyDescent="0.3">
      <c r="E1449" s="37"/>
    </row>
    <row r="1450" spans="5:5" x14ac:dyDescent="0.3">
      <c r="E1450" s="37"/>
    </row>
    <row r="1451" spans="5:5" x14ac:dyDescent="0.3">
      <c r="E1451" s="37"/>
    </row>
    <row r="1452" spans="5:5" x14ac:dyDescent="0.3">
      <c r="E1452" s="37"/>
    </row>
    <row r="1453" spans="5:5" x14ac:dyDescent="0.3">
      <c r="E1453" s="37"/>
    </row>
    <row r="1454" spans="5:5" x14ac:dyDescent="0.3">
      <c r="E1454" s="37"/>
    </row>
    <row r="1455" spans="5:5" x14ac:dyDescent="0.3">
      <c r="E1455" s="37"/>
    </row>
    <row r="1456" spans="5:5" x14ac:dyDescent="0.3">
      <c r="E1456" s="37"/>
    </row>
    <row r="1457" spans="5:5" x14ac:dyDescent="0.3">
      <c r="E1457" s="37"/>
    </row>
    <row r="1458" spans="5:5" x14ac:dyDescent="0.3">
      <c r="E1458" s="37"/>
    </row>
    <row r="1459" spans="5:5" x14ac:dyDescent="0.3">
      <c r="E1459" s="37"/>
    </row>
    <row r="1460" spans="5:5" x14ac:dyDescent="0.3">
      <c r="E1460" s="37"/>
    </row>
    <row r="1461" spans="5:5" x14ac:dyDescent="0.3">
      <c r="E1461" s="37"/>
    </row>
    <row r="1462" spans="5:5" x14ac:dyDescent="0.3">
      <c r="E1462" s="37"/>
    </row>
    <row r="1463" spans="5:5" x14ac:dyDescent="0.3">
      <c r="E1463" s="37"/>
    </row>
    <row r="1464" spans="5:5" x14ac:dyDescent="0.3">
      <c r="E1464" s="37"/>
    </row>
    <row r="1465" spans="5:5" x14ac:dyDescent="0.3">
      <c r="E1465" s="37"/>
    </row>
    <row r="1466" spans="5:5" x14ac:dyDescent="0.3">
      <c r="E1466" s="37"/>
    </row>
    <row r="1467" spans="5:5" x14ac:dyDescent="0.3">
      <c r="E1467" s="37"/>
    </row>
    <row r="1468" spans="5:5" x14ac:dyDescent="0.3">
      <c r="E1468" s="37"/>
    </row>
    <row r="1469" spans="5:5" x14ac:dyDescent="0.3">
      <c r="E1469" s="37"/>
    </row>
    <row r="1470" spans="5:5" x14ac:dyDescent="0.3">
      <c r="E1470" s="37"/>
    </row>
    <row r="1471" spans="5:5" x14ac:dyDescent="0.3">
      <c r="E1471" s="37"/>
    </row>
    <row r="1472" spans="5:5" x14ac:dyDescent="0.3">
      <c r="E1472" s="37"/>
    </row>
    <row r="1473" spans="5:5" x14ac:dyDescent="0.3">
      <c r="E1473" s="37"/>
    </row>
    <row r="1474" spans="5:5" x14ac:dyDescent="0.3">
      <c r="E1474" s="37"/>
    </row>
    <row r="1475" spans="5:5" x14ac:dyDescent="0.3">
      <c r="E1475" s="37"/>
    </row>
    <row r="1476" spans="5:5" x14ac:dyDescent="0.3">
      <c r="E1476" s="37"/>
    </row>
    <row r="1477" spans="5:5" x14ac:dyDescent="0.3">
      <c r="E1477" s="37"/>
    </row>
    <row r="1478" spans="5:5" x14ac:dyDescent="0.3">
      <c r="E1478" s="37"/>
    </row>
    <row r="1479" spans="5:5" x14ac:dyDescent="0.3">
      <c r="E1479" s="37"/>
    </row>
    <row r="1480" spans="5:5" x14ac:dyDescent="0.3">
      <c r="E1480" s="37"/>
    </row>
    <row r="1481" spans="5:5" x14ac:dyDescent="0.3">
      <c r="E1481" s="37"/>
    </row>
    <row r="1482" spans="5:5" x14ac:dyDescent="0.3">
      <c r="E1482" s="37"/>
    </row>
    <row r="1483" spans="5:5" x14ac:dyDescent="0.3">
      <c r="E1483" s="37"/>
    </row>
    <row r="1484" spans="5:5" x14ac:dyDescent="0.3">
      <c r="E1484" s="37"/>
    </row>
    <row r="1485" spans="5:5" x14ac:dyDescent="0.3">
      <c r="E1485" s="37"/>
    </row>
    <row r="1486" spans="5:5" x14ac:dyDescent="0.3">
      <c r="E1486" s="37"/>
    </row>
    <row r="1487" spans="5:5" x14ac:dyDescent="0.3">
      <c r="E1487" s="37"/>
    </row>
    <row r="1488" spans="5:5" x14ac:dyDescent="0.3">
      <c r="E1488" s="37"/>
    </row>
    <row r="1489" spans="5:5" x14ac:dyDescent="0.3">
      <c r="E1489" s="37"/>
    </row>
    <row r="1490" spans="5:5" x14ac:dyDescent="0.3">
      <c r="E1490" s="37"/>
    </row>
    <row r="1491" spans="5:5" x14ac:dyDescent="0.3">
      <c r="E1491" s="37"/>
    </row>
    <row r="1492" spans="5:5" x14ac:dyDescent="0.3">
      <c r="E1492" s="37"/>
    </row>
    <row r="1493" spans="5:5" x14ac:dyDescent="0.3">
      <c r="E1493" s="37"/>
    </row>
    <row r="1494" spans="5:5" x14ac:dyDescent="0.3">
      <c r="E1494" s="37"/>
    </row>
    <row r="1495" spans="5:5" x14ac:dyDescent="0.3">
      <c r="E1495" s="37"/>
    </row>
    <row r="1496" spans="5:5" x14ac:dyDescent="0.3">
      <c r="E1496" s="37"/>
    </row>
    <row r="1497" spans="5:5" x14ac:dyDescent="0.3">
      <c r="E1497" s="37"/>
    </row>
    <row r="1498" spans="5:5" x14ac:dyDescent="0.3">
      <c r="E1498" s="37"/>
    </row>
    <row r="1499" spans="5:5" x14ac:dyDescent="0.3">
      <c r="E1499" s="37"/>
    </row>
    <row r="1500" spans="5:5" x14ac:dyDescent="0.3">
      <c r="E1500" s="37"/>
    </row>
    <row r="1501" spans="5:5" x14ac:dyDescent="0.3">
      <c r="E1501" s="37"/>
    </row>
    <row r="1502" spans="5:5" x14ac:dyDescent="0.3">
      <c r="E1502" s="37"/>
    </row>
    <row r="1503" spans="5:5" x14ac:dyDescent="0.3">
      <c r="E1503" s="37"/>
    </row>
    <row r="1504" spans="5:5" x14ac:dyDescent="0.3">
      <c r="E1504" s="37"/>
    </row>
    <row r="1505" spans="5:5" x14ac:dyDescent="0.3">
      <c r="E1505" s="37"/>
    </row>
    <row r="1506" spans="5:5" x14ac:dyDescent="0.3">
      <c r="E1506" s="37"/>
    </row>
    <row r="1507" spans="5:5" x14ac:dyDescent="0.3">
      <c r="E1507" s="37"/>
    </row>
    <row r="1508" spans="5:5" x14ac:dyDescent="0.3">
      <c r="E1508" s="37"/>
    </row>
    <row r="1509" spans="5:5" x14ac:dyDescent="0.3">
      <c r="E1509" s="37"/>
    </row>
    <row r="1510" spans="5:5" x14ac:dyDescent="0.3">
      <c r="E1510" s="37"/>
    </row>
    <row r="1511" spans="5:5" x14ac:dyDescent="0.3">
      <c r="E1511" s="37"/>
    </row>
    <row r="1512" spans="5:5" x14ac:dyDescent="0.3">
      <c r="E1512" s="37"/>
    </row>
    <row r="1513" spans="5:5" x14ac:dyDescent="0.3">
      <c r="E1513" s="37"/>
    </row>
    <row r="1514" spans="5:5" x14ac:dyDescent="0.3">
      <c r="E1514" s="37"/>
    </row>
    <row r="1515" spans="5:5" x14ac:dyDescent="0.3">
      <c r="E1515" s="37"/>
    </row>
    <row r="1516" spans="5:5" x14ac:dyDescent="0.3">
      <c r="E1516" s="37"/>
    </row>
    <row r="1517" spans="5:5" x14ac:dyDescent="0.3">
      <c r="E1517" s="37"/>
    </row>
    <row r="1518" spans="5:5" x14ac:dyDescent="0.3">
      <c r="E1518" s="37"/>
    </row>
    <row r="1519" spans="5:5" x14ac:dyDescent="0.3">
      <c r="E1519" s="37"/>
    </row>
    <row r="1520" spans="5:5" x14ac:dyDescent="0.3">
      <c r="E1520" s="37"/>
    </row>
    <row r="1521" spans="5:5" x14ac:dyDescent="0.3">
      <c r="E1521" s="37"/>
    </row>
    <row r="1522" spans="5:5" x14ac:dyDescent="0.3">
      <c r="E1522" s="37"/>
    </row>
    <row r="1523" spans="5:5" x14ac:dyDescent="0.3">
      <c r="E1523" s="37"/>
    </row>
    <row r="1524" spans="5:5" x14ac:dyDescent="0.3">
      <c r="E1524" s="37"/>
    </row>
    <row r="1525" spans="5:5" x14ac:dyDescent="0.3">
      <c r="E1525" s="37"/>
    </row>
    <row r="1526" spans="5:5" x14ac:dyDescent="0.3">
      <c r="E1526" s="37"/>
    </row>
    <row r="1527" spans="5:5" x14ac:dyDescent="0.3">
      <c r="E1527" s="37"/>
    </row>
    <row r="1528" spans="5:5" x14ac:dyDescent="0.3">
      <c r="E1528" s="37"/>
    </row>
    <row r="1529" spans="5:5" x14ac:dyDescent="0.3">
      <c r="E1529" s="37"/>
    </row>
    <row r="1530" spans="5:5" x14ac:dyDescent="0.3">
      <c r="E1530" s="37"/>
    </row>
    <row r="1531" spans="5:5" x14ac:dyDescent="0.3">
      <c r="E1531" s="37"/>
    </row>
    <row r="1532" spans="5:5" x14ac:dyDescent="0.3">
      <c r="E1532" s="37"/>
    </row>
    <row r="1533" spans="5:5" x14ac:dyDescent="0.3">
      <c r="E1533" s="37"/>
    </row>
    <row r="1534" spans="5:5" x14ac:dyDescent="0.3">
      <c r="E1534" s="37"/>
    </row>
    <row r="1535" spans="5:5" x14ac:dyDescent="0.3">
      <c r="E1535" s="37"/>
    </row>
    <row r="1536" spans="5:5" x14ac:dyDescent="0.3">
      <c r="E1536" s="37"/>
    </row>
    <row r="1537" spans="5:5" x14ac:dyDescent="0.3">
      <c r="E1537" s="37"/>
    </row>
    <row r="1538" spans="5:5" x14ac:dyDescent="0.3">
      <c r="E1538" s="37"/>
    </row>
    <row r="1539" spans="5:5" x14ac:dyDescent="0.3">
      <c r="E1539" s="37"/>
    </row>
    <row r="1540" spans="5:5" x14ac:dyDescent="0.3">
      <c r="E1540" s="37"/>
    </row>
    <row r="1541" spans="5:5" x14ac:dyDescent="0.3">
      <c r="E1541" s="37"/>
    </row>
    <row r="1542" spans="5:5" x14ac:dyDescent="0.3">
      <c r="E1542" s="37"/>
    </row>
    <row r="1543" spans="5:5" x14ac:dyDescent="0.3">
      <c r="E1543" s="37"/>
    </row>
    <row r="1544" spans="5:5" x14ac:dyDescent="0.3">
      <c r="E1544" s="37"/>
    </row>
    <row r="1545" spans="5:5" x14ac:dyDescent="0.3">
      <c r="E1545" s="37"/>
    </row>
    <row r="1546" spans="5:5" x14ac:dyDescent="0.3">
      <c r="E1546" s="37"/>
    </row>
    <row r="1547" spans="5:5" x14ac:dyDescent="0.3">
      <c r="E1547" s="37"/>
    </row>
    <row r="1548" spans="5:5" x14ac:dyDescent="0.3">
      <c r="E1548" s="37"/>
    </row>
    <row r="1549" spans="5:5" x14ac:dyDescent="0.3">
      <c r="E1549" s="37"/>
    </row>
    <row r="1550" spans="5:5" x14ac:dyDescent="0.3">
      <c r="E1550" s="37"/>
    </row>
    <row r="1551" spans="5:5" x14ac:dyDescent="0.3">
      <c r="E1551" s="37"/>
    </row>
    <row r="1552" spans="5:5" x14ac:dyDescent="0.3">
      <c r="E1552" s="37"/>
    </row>
    <row r="1553" spans="5:5" x14ac:dyDescent="0.3">
      <c r="E1553" s="37"/>
    </row>
    <row r="1554" spans="5:5" x14ac:dyDescent="0.3">
      <c r="E1554" s="37"/>
    </row>
    <row r="1555" spans="5:5" x14ac:dyDescent="0.3">
      <c r="E1555" s="37"/>
    </row>
    <row r="1556" spans="5:5" x14ac:dyDescent="0.3">
      <c r="E1556" s="37"/>
    </row>
    <row r="1557" spans="5:5" x14ac:dyDescent="0.3">
      <c r="E1557" s="37"/>
    </row>
    <row r="1558" spans="5:5" x14ac:dyDescent="0.3">
      <c r="E1558" s="37"/>
    </row>
    <row r="1559" spans="5:5" x14ac:dyDescent="0.3">
      <c r="E1559" s="37"/>
    </row>
    <row r="1560" spans="5:5" x14ac:dyDescent="0.3">
      <c r="E1560" s="37"/>
    </row>
    <row r="1561" spans="5:5" x14ac:dyDescent="0.3">
      <c r="E1561" s="37"/>
    </row>
    <row r="1562" spans="5:5" x14ac:dyDescent="0.3">
      <c r="E1562" s="37"/>
    </row>
    <row r="1563" spans="5:5" x14ac:dyDescent="0.3">
      <c r="E1563" s="37"/>
    </row>
    <row r="1564" spans="5:5" x14ac:dyDescent="0.3">
      <c r="E1564" s="37"/>
    </row>
    <row r="1565" spans="5:5" x14ac:dyDescent="0.3">
      <c r="E1565" s="37"/>
    </row>
    <row r="1566" spans="5:5" x14ac:dyDescent="0.3">
      <c r="E1566" s="37"/>
    </row>
    <row r="1567" spans="5:5" x14ac:dyDescent="0.3">
      <c r="E1567" s="37"/>
    </row>
    <row r="1568" spans="5:5" x14ac:dyDescent="0.3">
      <c r="E1568" s="37"/>
    </row>
    <row r="1569" spans="5:5" x14ac:dyDescent="0.3">
      <c r="E1569" s="37"/>
    </row>
    <row r="1570" spans="5:5" x14ac:dyDescent="0.3">
      <c r="E1570" s="37"/>
    </row>
    <row r="1571" spans="5:5" x14ac:dyDescent="0.3">
      <c r="E1571" s="37"/>
    </row>
    <row r="1572" spans="5:5" x14ac:dyDescent="0.3">
      <c r="E1572" s="37"/>
    </row>
    <row r="1573" spans="5:5" x14ac:dyDescent="0.3">
      <c r="E1573" s="37"/>
    </row>
    <row r="1574" spans="5:5" x14ac:dyDescent="0.3">
      <c r="E1574" s="37"/>
    </row>
    <row r="1575" spans="5:5" x14ac:dyDescent="0.3">
      <c r="E1575" s="37"/>
    </row>
    <row r="1576" spans="5:5" x14ac:dyDescent="0.3">
      <c r="E1576" s="37"/>
    </row>
    <row r="1577" spans="5:5" x14ac:dyDescent="0.3">
      <c r="E1577" s="37"/>
    </row>
    <row r="1578" spans="5:5" x14ac:dyDescent="0.3">
      <c r="E1578" s="37"/>
    </row>
    <row r="1579" spans="5:5" x14ac:dyDescent="0.3">
      <c r="E1579" s="37"/>
    </row>
    <row r="1580" spans="5:5" x14ac:dyDescent="0.3">
      <c r="E1580" s="37"/>
    </row>
    <row r="1581" spans="5:5" x14ac:dyDescent="0.3">
      <c r="E1581" s="37"/>
    </row>
    <row r="1582" spans="5:5" x14ac:dyDescent="0.3">
      <c r="E1582" s="37"/>
    </row>
    <row r="1583" spans="5:5" x14ac:dyDescent="0.3">
      <c r="E1583" s="37"/>
    </row>
    <row r="1584" spans="5:5" x14ac:dyDescent="0.3">
      <c r="E1584" s="37"/>
    </row>
    <row r="1585" spans="5:5" x14ac:dyDescent="0.3">
      <c r="E1585" s="37"/>
    </row>
    <row r="1586" spans="5:5" x14ac:dyDescent="0.3">
      <c r="E1586" s="37"/>
    </row>
    <row r="1587" spans="5:5" x14ac:dyDescent="0.3">
      <c r="E1587" s="37"/>
    </row>
    <row r="1588" spans="5:5" x14ac:dyDescent="0.3">
      <c r="E1588" s="37"/>
    </row>
    <row r="1589" spans="5:5" x14ac:dyDescent="0.3">
      <c r="E1589" s="37"/>
    </row>
    <row r="1590" spans="5:5" x14ac:dyDescent="0.3">
      <c r="E1590" s="37"/>
    </row>
    <row r="1591" spans="5:5" x14ac:dyDescent="0.3">
      <c r="E1591" s="37"/>
    </row>
    <row r="1592" spans="5:5" x14ac:dyDescent="0.3">
      <c r="E1592" s="37"/>
    </row>
    <row r="1593" spans="5:5" x14ac:dyDescent="0.3">
      <c r="E1593" s="37"/>
    </row>
    <row r="1594" spans="5:5" x14ac:dyDescent="0.3">
      <c r="E1594" s="37"/>
    </row>
    <row r="1595" spans="5:5" x14ac:dyDescent="0.3">
      <c r="E1595" s="37"/>
    </row>
    <row r="1596" spans="5:5" x14ac:dyDescent="0.3">
      <c r="E1596" s="37"/>
    </row>
    <row r="1597" spans="5:5" x14ac:dyDescent="0.3">
      <c r="E1597" s="37"/>
    </row>
    <row r="1598" spans="5:5" x14ac:dyDescent="0.3">
      <c r="E1598" s="37"/>
    </row>
    <row r="1599" spans="5:5" x14ac:dyDescent="0.3">
      <c r="E1599" s="37"/>
    </row>
    <row r="1600" spans="5:5" x14ac:dyDescent="0.3">
      <c r="E1600" s="37"/>
    </row>
    <row r="1601" spans="5:5" x14ac:dyDescent="0.3">
      <c r="E1601" s="37"/>
    </row>
    <row r="1602" spans="5:5" x14ac:dyDescent="0.3">
      <c r="E1602" s="37"/>
    </row>
    <row r="1603" spans="5:5" x14ac:dyDescent="0.3">
      <c r="E1603" s="37"/>
    </row>
    <row r="1604" spans="5:5" x14ac:dyDescent="0.3">
      <c r="E1604" s="37"/>
    </row>
    <row r="1605" spans="5:5" x14ac:dyDescent="0.3">
      <c r="E1605" s="37"/>
    </row>
    <row r="1606" spans="5:5" x14ac:dyDescent="0.3">
      <c r="E1606" s="37"/>
    </row>
    <row r="1607" spans="5:5" x14ac:dyDescent="0.3">
      <c r="E1607" s="37"/>
    </row>
    <row r="1608" spans="5:5" x14ac:dyDescent="0.3">
      <c r="E1608" s="37"/>
    </row>
    <row r="1609" spans="5:5" x14ac:dyDescent="0.3">
      <c r="E1609" s="37"/>
    </row>
    <row r="1610" spans="5:5" x14ac:dyDescent="0.3">
      <c r="E1610" s="37"/>
    </row>
    <row r="1611" spans="5:5" x14ac:dyDescent="0.3">
      <c r="E1611" s="37"/>
    </row>
    <row r="1612" spans="5:5" x14ac:dyDescent="0.3">
      <c r="E1612" s="37"/>
    </row>
    <row r="1613" spans="5:5" x14ac:dyDescent="0.3">
      <c r="E1613" s="37"/>
    </row>
    <row r="1614" spans="5:5" x14ac:dyDescent="0.3">
      <c r="E1614" s="37"/>
    </row>
    <row r="1615" spans="5:5" x14ac:dyDescent="0.3">
      <c r="E1615" s="37"/>
    </row>
    <row r="1616" spans="5:5" x14ac:dyDescent="0.3">
      <c r="E1616" s="37"/>
    </row>
    <row r="1617" spans="5:5" x14ac:dyDescent="0.3">
      <c r="E1617" s="37"/>
    </row>
    <row r="1618" spans="5:5" x14ac:dyDescent="0.3">
      <c r="E1618" s="37"/>
    </row>
    <row r="1619" spans="5:5" x14ac:dyDescent="0.3">
      <c r="E1619" s="37"/>
    </row>
    <row r="1620" spans="5:5" x14ac:dyDescent="0.3">
      <c r="E1620" s="37"/>
    </row>
    <row r="1621" spans="5:5" x14ac:dyDescent="0.3">
      <c r="E1621" s="37"/>
    </row>
    <row r="1622" spans="5:5" x14ac:dyDescent="0.3">
      <c r="E1622" s="37"/>
    </row>
    <row r="1623" spans="5:5" x14ac:dyDescent="0.3">
      <c r="E1623" s="37"/>
    </row>
    <row r="1624" spans="5:5" x14ac:dyDescent="0.3">
      <c r="E1624" s="37"/>
    </row>
    <row r="1625" spans="5:5" x14ac:dyDescent="0.3">
      <c r="E1625" s="37"/>
    </row>
    <row r="1626" spans="5:5" x14ac:dyDescent="0.3">
      <c r="E1626" s="37"/>
    </row>
    <row r="1627" spans="5:5" x14ac:dyDescent="0.3">
      <c r="E1627" s="37"/>
    </row>
    <row r="1628" spans="5:5" x14ac:dyDescent="0.3">
      <c r="E1628" s="37"/>
    </row>
    <row r="1629" spans="5:5" x14ac:dyDescent="0.3">
      <c r="E1629" s="37"/>
    </row>
    <row r="1630" spans="5:5" x14ac:dyDescent="0.3">
      <c r="E1630" s="37"/>
    </row>
    <row r="1631" spans="5:5" x14ac:dyDescent="0.3">
      <c r="E1631" s="37"/>
    </row>
    <row r="1632" spans="5:5" x14ac:dyDescent="0.3">
      <c r="E1632" s="37"/>
    </row>
    <row r="1633" spans="5:5" x14ac:dyDescent="0.3">
      <c r="E1633" s="37"/>
    </row>
    <row r="1634" spans="5:5" x14ac:dyDescent="0.3">
      <c r="E1634" s="37"/>
    </row>
    <row r="1635" spans="5:5" x14ac:dyDescent="0.3">
      <c r="E1635" s="37"/>
    </row>
    <row r="1636" spans="5:5" x14ac:dyDescent="0.3">
      <c r="E1636" s="37"/>
    </row>
    <row r="1637" spans="5:5" x14ac:dyDescent="0.3">
      <c r="E1637" s="37"/>
    </row>
    <row r="1638" spans="5:5" x14ac:dyDescent="0.3">
      <c r="E1638" s="37"/>
    </row>
    <row r="1639" spans="5:5" x14ac:dyDescent="0.3">
      <c r="E1639" s="37"/>
    </row>
    <row r="1640" spans="5:5" x14ac:dyDescent="0.3">
      <c r="E1640" s="37"/>
    </row>
    <row r="1641" spans="5:5" x14ac:dyDescent="0.3">
      <c r="E1641" s="37"/>
    </row>
    <row r="1642" spans="5:5" x14ac:dyDescent="0.3">
      <c r="E1642" s="37"/>
    </row>
    <row r="1643" spans="5:5" x14ac:dyDescent="0.3">
      <c r="E1643" s="37"/>
    </row>
    <row r="1644" spans="5:5" x14ac:dyDescent="0.3">
      <c r="E1644" s="37"/>
    </row>
    <row r="1645" spans="5:5" x14ac:dyDescent="0.3">
      <c r="E1645" s="37"/>
    </row>
    <row r="1646" spans="5:5" x14ac:dyDescent="0.3">
      <c r="E1646" s="37"/>
    </row>
    <row r="1647" spans="5:5" x14ac:dyDescent="0.3">
      <c r="E1647" s="37"/>
    </row>
    <row r="1648" spans="5:5" x14ac:dyDescent="0.3">
      <c r="E1648" s="37"/>
    </row>
    <row r="1649" spans="5:5" x14ac:dyDescent="0.3">
      <c r="E1649" s="37"/>
    </row>
    <row r="1650" spans="5:5" x14ac:dyDescent="0.3">
      <c r="E1650" s="37"/>
    </row>
    <row r="1651" spans="5:5" x14ac:dyDescent="0.3">
      <c r="E1651" s="37"/>
    </row>
    <row r="1652" spans="5:5" x14ac:dyDescent="0.3">
      <c r="E1652" s="37"/>
    </row>
    <row r="1653" spans="5:5" x14ac:dyDescent="0.3">
      <c r="E1653" s="37"/>
    </row>
    <row r="1654" spans="5:5" x14ac:dyDescent="0.3">
      <c r="E1654" s="37"/>
    </row>
    <row r="1655" spans="5:5" x14ac:dyDescent="0.3">
      <c r="E1655" s="37"/>
    </row>
    <row r="1656" spans="5:5" x14ac:dyDescent="0.3">
      <c r="E1656" s="37"/>
    </row>
    <row r="1657" spans="5:5" x14ac:dyDescent="0.3">
      <c r="E1657" s="37"/>
    </row>
    <row r="1658" spans="5:5" x14ac:dyDescent="0.3">
      <c r="E1658" s="37"/>
    </row>
    <row r="1659" spans="5:5" x14ac:dyDescent="0.3">
      <c r="E1659" s="37"/>
    </row>
    <row r="1660" spans="5:5" x14ac:dyDescent="0.3">
      <c r="E1660" s="37"/>
    </row>
    <row r="1661" spans="5:5" x14ac:dyDescent="0.3">
      <c r="E1661" s="37"/>
    </row>
    <row r="1662" spans="5:5" x14ac:dyDescent="0.3">
      <c r="E1662" s="37"/>
    </row>
    <row r="1663" spans="5:5" x14ac:dyDescent="0.3">
      <c r="E1663" s="37"/>
    </row>
    <row r="1664" spans="5:5" x14ac:dyDescent="0.3">
      <c r="E1664" s="37"/>
    </row>
    <row r="1665" spans="5:5" x14ac:dyDescent="0.3">
      <c r="E1665" s="37"/>
    </row>
    <row r="1666" spans="5:5" x14ac:dyDescent="0.3">
      <c r="E1666" s="37"/>
    </row>
    <row r="1667" spans="5:5" x14ac:dyDescent="0.3">
      <c r="E1667" s="37"/>
    </row>
    <row r="1668" spans="5:5" x14ac:dyDescent="0.3">
      <c r="E1668" s="37"/>
    </row>
    <row r="1669" spans="5:5" x14ac:dyDescent="0.3">
      <c r="E1669" s="37"/>
    </row>
    <row r="1670" spans="5:5" x14ac:dyDescent="0.3">
      <c r="E1670" s="37"/>
    </row>
    <row r="1671" spans="5:5" x14ac:dyDescent="0.3">
      <c r="E1671" s="37"/>
    </row>
    <row r="1672" spans="5:5" x14ac:dyDescent="0.3">
      <c r="E1672" s="37"/>
    </row>
    <row r="1673" spans="5:5" x14ac:dyDescent="0.3">
      <c r="E1673" s="37"/>
    </row>
    <row r="1674" spans="5:5" x14ac:dyDescent="0.3">
      <c r="E1674" s="37"/>
    </row>
    <row r="1675" spans="5:5" x14ac:dyDescent="0.3">
      <c r="E1675" s="37"/>
    </row>
    <row r="1676" spans="5:5" x14ac:dyDescent="0.3">
      <c r="E1676" s="37"/>
    </row>
    <row r="1677" spans="5:5" x14ac:dyDescent="0.3">
      <c r="E1677" s="37"/>
    </row>
    <row r="1678" spans="5:5" x14ac:dyDescent="0.3">
      <c r="E1678" s="37"/>
    </row>
    <row r="1679" spans="5:5" x14ac:dyDescent="0.3">
      <c r="E1679" s="37"/>
    </row>
    <row r="1680" spans="5:5" x14ac:dyDescent="0.3">
      <c r="E1680" s="37"/>
    </row>
    <row r="1681" spans="5:5" x14ac:dyDescent="0.3">
      <c r="E1681" s="37"/>
    </row>
    <row r="1682" spans="5:5" x14ac:dyDescent="0.3">
      <c r="E1682" s="37"/>
    </row>
    <row r="1683" spans="5:5" x14ac:dyDescent="0.3">
      <c r="E1683" s="37"/>
    </row>
    <row r="1684" spans="5:5" x14ac:dyDescent="0.3">
      <c r="E1684" s="37"/>
    </row>
    <row r="1685" spans="5:5" x14ac:dyDescent="0.3">
      <c r="E1685" s="37"/>
    </row>
    <row r="1686" spans="5:5" x14ac:dyDescent="0.3">
      <c r="E1686" s="37"/>
    </row>
    <row r="1687" spans="5:5" x14ac:dyDescent="0.3">
      <c r="E1687" s="37"/>
    </row>
    <row r="1688" spans="5:5" x14ac:dyDescent="0.3">
      <c r="E1688" s="37"/>
    </row>
    <row r="1689" spans="5:5" x14ac:dyDescent="0.3">
      <c r="E1689" s="37"/>
    </row>
    <row r="1690" spans="5:5" x14ac:dyDescent="0.3">
      <c r="E1690" s="37"/>
    </row>
    <row r="1691" spans="5:5" x14ac:dyDescent="0.3">
      <c r="E1691" s="37"/>
    </row>
    <row r="1692" spans="5:5" x14ac:dyDescent="0.3">
      <c r="E1692" s="37"/>
    </row>
    <row r="1693" spans="5:5" x14ac:dyDescent="0.3">
      <c r="E1693" s="37"/>
    </row>
    <row r="1694" spans="5:5" x14ac:dyDescent="0.3">
      <c r="E1694" s="37"/>
    </row>
    <row r="1695" spans="5:5" x14ac:dyDescent="0.3">
      <c r="E1695" s="37"/>
    </row>
    <row r="1696" spans="5:5" x14ac:dyDescent="0.3">
      <c r="E1696" s="37"/>
    </row>
    <row r="1697" spans="5:5" x14ac:dyDescent="0.3">
      <c r="E1697" s="37"/>
    </row>
    <row r="1698" spans="5:5" x14ac:dyDescent="0.3">
      <c r="E1698" s="37"/>
    </row>
    <row r="1699" spans="5:5" x14ac:dyDescent="0.3">
      <c r="E1699" s="37"/>
    </row>
    <row r="1700" spans="5:5" x14ac:dyDescent="0.3">
      <c r="E1700" s="37"/>
    </row>
    <row r="1701" spans="5:5" x14ac:dyDescent="0.3">
      <c r="E1701" s="37"/>
    </row>
    <row r="1702" spans="5:5" x14ac:dyDescent="0.3">
      <c r="E1702" s="37"/>
    </row>
    <row r="1703" spans="5:5" x14ac:dyDescent="0.3">
      <c r="E1703" s="37"/>
    </row>
    <row r="1704" spans="5:5" x14ac:dyDescent="0.3">
      <c r="E1704" s="37"/>
    </row>
    <row r="1705" spans="5:5" x14ac:dyDescent="0.3">
      <c r="E1705" s="37"/>
    </row>
    <row r="1706" spans="5:5" x14ac:dyDescent="0.3">
      <c r="E1706" s="37"/>
    </row>
    <row r="1707" spans="5:5" x14ac:dyDescent="0.3">
      <c r="E1707" s="37"/>
    </row>
    <row r="1708" spans="5:5" x14ac:dyDescent="0.3">
      <c r="E1708" s="37"/>
    </row>
    <row r="1709" spans="5:5" x14ac:dyDescent="0.3">
      <c r="E1709" s="37"/>
    </row>
    <row r="1710" spans="5:5" x14ac:dyDescent="0.3">
      <c r="E1710" s="37"/>
    </row>
    <row r="1711" spans="5:5" x14ac:dyDescent="0.3">
      <c r="E1711" s="37"/>
    </row>
    <row r="1712" spans="5:5" x14ac:dyDescent="0.3">
      <c r="E1712" s="37"/>
    </row>
    <row r="1713" spans="5:5" x14ac:dyDescent="0.3">
      <c r="E1713" s="37"/>
    </row>
    <row r="1714" spans="5:5" x14ac:dyDescent="0.3">
      <c r="E1714" s="37"/>
    </row>
    <row r="1715" spans="5:5" x14ac:dyDescent="0.3">
      <c r="E1715" s="37"/>
    </row>
    <row r="1716" spans="5:5" x14ac:dyDescent="0.3">
      <c r="E1716" s="37"/>
    </row>
    <row r="1717" spans="5:5" x14ac:dyDescent="0.3">
      <c r="E1717" s="37"/>
    </row>
    <row r="1718" spans="5:5" x14ac:dyDescent="0.3">
      <c r="E1718" s="37"/>
    </row>
    <row r="1719" spans="5:5" x14ac:dyDescent="0.3">
      <c r="E1719" s="37"/>
    </row>
    <row r="1720" spans="5:5" x14ac:dyDescent="0.3">
      <c r="E1720" s="37"/>
    </row>
    <row r="1721" spans="5:5" x14ac:dyDescent="0.3">
      <c r="E1721" s="37"/>
    </row>
    <row r="1722" spans="5:5" x14ac:dyDescent="0.3">
      <c r="E1722" s="37"/>
    </row>
    <row r="1723" spans="5:5" x14ac:dyDescent="0.3">
      <c r="E1723" s="37"/>
    </row>
    <row r="1724" spans="5:5" x14ac:dyDescent="0.3">
      <c r="E1724" s="37"/>
    </row>
    <row r="1725" spans="5:5" x14ac:dyDescent="0.3">
      <c r="E1725" s="37"/>
    </row>
    <row r="1726" spans="5:5" x14ac:dyDescent="0.3">
      <c r="E1726" s="37"/>
    </row>
    <row r="1727" spans="5:5" x14ac:dyDescent="0.3">
      <c r="E1727" s="37"/>
    </row>
    <row r="1728" spans="5:5" x14ac:dyDescent="0.3">
      <c r="E1728" s="37"/>
    </row>
    <row r="1729" spans="5:5" x14ac:dyDescent="0.3">
      <c r="E1729" s="37"/>
    </row>
    <row r="1730" spans="5:5" x14ac:dyDescent="0.3">
      <c r="E1730" s="37"/>
    </row>
    <row r="1731" spans="5:5" x14ac:dyDescent="0.3">
      <c r="E1731" s="37"/>
    </row>
    <row r="1732" spans="5:5" x14ac:dyDescent="0.3">
      <c r="E1732" s="37"/>
    </row>
    <row r="1733" spans="5:5" x14ac:dyDescent="0.3">
      <c r="E1733" s="37"/>
    </row>
    <row r="1734" spans="5:5" x14ac:dyDescent="0.3">
      <c r="E1734" s="37"/>
    </row>
    <row r="1735" spans="5:5" x14ac:dyDescent="0.3">
      <c r="E1735" s="37"/>
    </row>
    <row r="1736" spans="5:5" x14ac:dyDescent="0.3">
      <c r="E1736" s="37"/>
    </row>
    <row r="1737" spans="5:5" x14ac:dyDescent="0.3">
      <c r="E1737" s="37"/>
    </row>
    <row r="1738" spans="5:5" x14ac:dyDescent="0.3">
      <c r="E1738" s="37"/>
    </row>
    <row r="1739" spans="5:5" x14ac:dyDescent="0.3">
      <c r="E1739" s="37"/>
    </row>
    <row r="1740" spans="5:5" x14ac:dyDescent="0.3">
      <c r="E1740" s="37"/>
    </row>
    <row r="1741" spans="5:5" x14ac:dyDescent="0.3">
      <c r="E1741" s="37"/>
    </row>
    <row r="1742" spans="5:5" x14ac:dyDescent="0.3">
      <c r="E1742" s="37"/>
    </row>
    <row r="1743" spans="5:5" x14ac:dyDescent="0.3">
      <c r="E1743" s="37"/>
    </row>
    <row r="1744" spans="5:5" x14ac:dyDescent="0.3">
      <c r="E1744" s="37"/>
    </row>
    <row r="1745" spans="5:5" x14ac:dyDescent="0.3">
      <c r="E1745" s="37"/>
    </row>
    <row r="1746" spans="5:5" x14ac:dyDescent="0.3">
      <c r="E1746" s="37"/>
    </row>
    <row r="1747" spans="5:5" x14ac:dyDescent="0.3">
      <c r="E1747" s="37"/>
    </row>
    <row r="1748" spans="5:5" x14ac:dyDescent="0.3">
      <c r="E1748" s="37"/>
    </row>
    <row r="1749" spans="5:5" x14ac:dyDescent="0.3">
      <c r="E1749" s="37"/>
    </row>
    <row r="1750" spans="5:5" x14ac:dyDescent="0.3">
      <c r="E1750" s="37"/>
    </row>
    <row r="1751" spans="5:5" x14ac:dyDescent="0.3">
      <c r="E1751" s="37"/>
    </row>
    <row r="1752" spans="5:5" x14ac:dyDescent="0.3">
      <c r="E1752" s="37"/>
    </row>
    <row r="1753" spans="5:5" x14ac:dyDescent="0.3">
      <c r="E1753" s="37"/>
    </row>
    <row r="1754" spans="5:5" x14ac:dyDescent="0.3">
      <c r="E1754" s="37"/>
    </row>
    <row r="1755" spans="5:5" x14ac:dyDescent="0.3">
      <c r="E1755" s="37"/>
    </row>
    <row r="1756" spans="5:5" x14ac:dyDescent="0.3">
      <c r="E1756" s="37"/>
    </row>
    <row r="1757" spans="5:5" x14ac:dyDescent="0.3">
      <c r="E1757" s="37"/>
    </row>
    <row r="1758" spans="5:5" x14ac:dyDescent="0.3">
      <c r="E1758" s="37"/>
    </row>
    <row r="1759" spans="5:5" x14ac:dyDescent="0.3">
      <c r="E1759" s="37"/>
    </row>
    <row r="1760" spans="5:5" x14ac:dyDescent="0.3">
      <c r="E1760" s="37"/>
    </row>
    <row r="1761" spans="5:5" x14ac:dyDescent="0.3">
      <c r="E1761" s="37"/>
    </row>
    <row r="1762" spans="5:5" x14ac:dyDescent="0.3">
      <c r="E1762" s="37"/>
    </row>
    <row r="1763" spans="5:5" x14ac:dyDescent="0.3">
      <c r="E1763" s="37"/>
    </row>
    <row r="1764" spans="5:5" x14ac:dyDescent="0.3">
      <c r="E1764" s="37"/>
    </row>
    <row r="1765" spans="5:5" x14ac:dyDescent="0.3">
      <c r="E1765" s="37"/>
    </row>
    <row r="1766" spans="5:5" x14ac:dyDescent="0.3">
      <c r="E1766" s="37"/>
    </row>
    <row r="1767" spans="5:5" x14ac:dyDescent="0.3">
      <c r="E1767" s="37"/>
    </row>
    <row r="1768" spans="5:5" x14ac:dyDescent="0.3">
      <c r="E1768" s="37"/>
    </row>
    <row r="1769" spans="5:5" x14ac:dyDescent="0.3">
      <c r="E1769" s="37"/>
    </row>
    <row r="1770" spans="5:5" x14ac:dyDescent="0.3">
      <c r="E1770" s="37"/>
    </row>
    <row r="1771" spans="5:5" x14ac:dyDescent="0.3">
      <c r="E1771" s="37"/>
    </row>
    <row r="1772" spans="5:5" x14ac:dyDescent="0.3">
      <c r="E1772" s="37"/>
    </row>
    <row r="1773" spans="5:5" x14ac:dyDescent="0.3">
      <c r="E1773" s="37"/>
    </row>
    <row r="1774" spans="5:5" x14ac:dyDescent="0.3">
      <c r="E1774" s="37"/>
    </row>
    <row r="1775" spans="5:5" x14ac:dyDescent="0.3">
      <c r="E1775" s="37"/>
    </row>
    <row r="1776" spans="5:5" x14ac:dyDescent="0.3">
      <c r="E1776" s="37"/>
    </row>
    <row r="1777" spans="5:5" x14ac:dyDescent="0.3">
      <c r="E1777" s="37"/>
    </row>
    <row r="1778" spans="5:5" x14ac:dyDescent="0.3">
      <c r="E1778" s="37"/>
    </row>
    <row r="1779" spans="5:5" x14ac:dyDescent="0.3">
      <c r="E1779" s="37"/>
    </row>
    <row r="1780" spans="5:5" x14ac:dyDescent="0.3">
      <c r="E1780" s="37"/>
    </row>
    <row r="1781" spans="5:5" x14ac:dyDescent="0.3">
      <c r="E1781" s="37"/>
    </row>
    <row r="1782" spans="5:5" x14ac:dyDescent="0.3">
      <c r="E1782" s="37"/>
    </row>
    <row r="1783" spans="5:5" x14ac:dyDescent="0.3">
      <c r="E1783" s="37"/>
    </row>
    <row r="1784" spans="5:5" x14ac:dyDescent="0.3">
      <c r="E1784" s="37"/>
    </row>
    <row r="1785" spans="5:5" x14ac:dyDescent="0.3">
      <c r="E1785" s="37"/>
    </row>
    <row r="1786" spans="5:5" x14ac:dyDescent="0.3">
      <c r="E1786" s="37"/>
    </row>
    <row r="1787" spans="5:5" x14ac:dyDescent="0.3">
      <c r="E1787" s="37"/>
    </row>
    <row r="1788" spans="5:5" x14ac:dyDescent="0.3">
      <c r="E1788" s="37"/>
    </row>
    <row r="1789" spans="5:5" x14ac:dyDescent="0.3">
      <c r="E1789" s="37"/>
    </row>
    <row r="1790" spans="5:5" x14ac:dyDescent="0.3">
      <c r="E1790" s="37"/>
    </row>
    <row r="1791" spans="5:5" x14ac:dyDescent="0.3">
      <c r="E1791" s="37"/>
    </row>
    <row r="1792" spans="5:5" x14ac:dyDescent="0.3">
      <c r="E1792" s="37"/>
    </row>
    <row r="1793" spans="5:5" x14ac:dyDescent="0.3">
      <c r="E1793" s="37"/>
    </row>
    <row r="1794" spans="5:5" x14ac:dyDescent="0.3">
      <c r="E1794" s="37"/>
    </row>
    <row r="1795" spans="5:5" x14ac:dyDescent="0.3">
      <c r="E1795" s="37"/>
    </row>
    <row r="1796" spans="5:5" x14ac:dyDescent="0.3">
      <c r="E1796" s="37"/>
    </row>
    <row r="1797" spans="5:5" x14ac:dyDescent="0.3">
      <c r="E1797" s="37"/>
    </row>
    <row r="1798" spans="5:5" x14ac:dyDescent="0.3">
      <c r="E1798" s="37"/>
    </row>
    <row r="1799" spans="5:5" x14ac:dyDescent="0.3">
      <c r="E1799" s="37"/>
    </row>
    <row r="1800" spans="5:5" x14ac:dyDescent="0.3">
      <c r="E1800" s="37"/>
    </row>
    <row r="1801" spans="5:5" x14ac:dyDescent="0.3">
      <c r="E1801" s="37"/>
    </row>
    <row r="1802" spans="5:5" x14ac:dyDescent="0.3">
      <c r="E1802" s="37"/>
    </row>
    <row r="1803" spans="5:5" x14ac:dyDescent="0.3">
      <c r="E1803" s="37"/>
    </row>
    <row r="1804" spans="5:5" x14ac:dyDescent="0.3">
      <c r="E1804" s="37"/>
    </row>
    <row r="1805" spans="5:5" x14ac:dyDescent="0.3">
      <c r="E1805" s="37"/>
    </row>
    <row r="1806" spans="5:5" x14ac:dyDescent="0.3">
      <c r="E1806" s="37"/>
    </row>
    <row r="1807" spans="5:5" x14ac:dyDescent="0.3">
      <c r="E1807" s="37"/>
    </row>
    <row r="1808" spans="5:5" x14ac:dyDescent="0.3">
      <c r="E1808" s="37"/>
    </row>
    <row r="1809" spans="5:5" x14ac:dyDescent="0.3">
      <c r="E1809" s="37"/>
    </row>
    <row r="1810" spans="5:5" x14ac:dyDescent="0.3">
      <c r="E1810" s="37"/>
    </row>
    <row r="1811" spans="5:5" x14ac:dyDescent="0.3">
      <c r="E1811" s="37"/>
    </row>
    <row r="1812" spans="5:5" x14ac:dyDescent="0.3">
      <c r="E1812" s="37"/>
    </row>
    <row r="1813" spans="5:5" x14ac:dyDescent="0.3">
      <c r="E1813" s="37"/>
    </row>
    <row r="1814" spans="5:5" x14ac:dyDescent="0.3">
      <c r="E1814" s="37"/>
    </row>
    <row r="1815" spans="5:5" x14ac:dyDescent="0.3">
      <c r="E1815" s="37"/>
    </row>
    <row r="1816" spans="5:5" x14ac:dyDescent="0.3">
      <c r="E1816" s="37"/>
    </row>
    <row r="1817" spans="5:5" x14ac:dyDescent="0.3">
      <c r="E1817" s="37"/>
    </row>
    <row r="1818" spans="5:5" x14ac:dyDescent="0.3">
      <c r="E1818" s="37"/>
    </row>
    <row r="1819" spans="5:5" x14ac:dyDescent="0.3">
      <c r="E1819" s="37"/>
    </row>
    <row r="1820" spans="5:5" x14ac:dyDescent="0.3">
      <c r="E1820" s="37"/>
    </row>
    <row r="1821" spans="5:5" x14ac:dyDescent="0.3">
      <c r="E1821" s="37"/>
    </row>
    <row r="1822" spans="5:5" x14ac:dyDescent="0.3">
      <c r="E1822" s="37"/>
    </row>
    <row r="1823" spans="5:5" x14ac:dyDescent="0.3">
      <c r="E1823" s="37"/>
    </row>
    <row r="1824" spans="5:5" x14ac:dyDescent="0.3">
      <c r="E1824" s="37"/>
    </row>
    <row r="1825" spans="5:5" x14ac:dyDescent="0.3">
      <c r="E1825" s="37"/>
    </row>
    <row r="1826" spans="5:5" x14ac:dyDescent="0.3">
      <c r="E1826" s="37"/>
    </row>
    <row r="1827" spans="5:5" x14ac:dyDescent="0.3">
      <c r="E1827" s="37"/>
    </row>
    <row r="1828" spans="5:5" x14ac:dyDescent="0.3">
      <c r="E1828" s="37"/>
    </row>
    <row r="1829" spans="5:5" x14ac:dyDescent="0.3">
      <c r="E1829" s="37"/>
    </row>
    <row r="1830" spans="5:5" x14ac:dyDescent="0.3">
      <c r="E1830" s="37"/>
    </row>
    <row r="1831" spans="5:5" x14ac:dyDescent="0.3">
      <c r="E1831" s="37"/>
    </row>
    <row r="1832" spans="5:5" x14ac:dyDescent="0.3">
      <c r="E1832" s="37"/>
    </row>
    <row r="1833" spans="5:5" x14ac:dyDescent="0.3">
      <c r="E1833" s="37"/>
    </row>
    <row r="1834" spans="5:5" x14ac:dyDescent="0.3">
      <c r="E1834" s="37"/>
    </row>
    <row r="1835" spans="5:5" x14ac:dyDescent="0.3">
      <c r="E1835" s="37"/>
    </row>
    <row r="1836" spans="5:5" x14ac:dyDescent="0.3">
      <c r="E1836" s="37"/>
    </row>
    <row r="1837" spans="5:5" x14ac:dyDescent="0.3">
      <c r="E1837" s="37"/>
    </row>
    <row r="1838" spans="5:5" x14ac:dyDescent="0.3">
      <c r="E1838" s="37"/>
    </row>
    <row r="1839" spans="5:5" x14ac:dyDescent="0.3">
      <c r="E1839" s="37"/>
    </row>
    <row r="1840" spans="5:5" x14ac:dyDescent="0.3">
      <c r="E1840" s="37"/>
    </row>
    <row r="1841" spans="5:5" x14ac:dyDescent="0.3">
      <c r="E1841" s="37"/>
    </row>
    <row r="1842" spans="5:5" x14ac:dyDescent="0.3">
      <c r="E1842" s="37"/>
    </row>
    <row r="1843" spans="5:5" x14ac:dyDescent="0.3">
      <c r="E1843" s="37"/>
    </row>
    <row r="1844" spans="5:5" x14ac:dyDescent="0.3">
      <c r="E1844" s="37"/>
    </row>
    <row r="1845" spans="5:5" x14ac:dyDescent="0.3">
      <c r="E1845" s="37"/>
    </row>
    <row r="1846" spans="5:5" x14ac:dyDescent="0.3">
      <c r="E1846" s="37"/>
    </row>
    <row r="1847" spans="5:5" x14ac:dyDescent="0.3">
      <c r="E1847" s="37"/>
    </row>
    <row r="1848" spans="5:5" x14ac:dyDescent="0.3">
      <c r="E1848" s="37"/>
    </row>
    <row r="1849" spans="5:5" x14ac:dyDescent="0.3">
      <c r="E1849" s="37"/>
    </row>
    <row r="1850" spans="5:5" x14ac:dyDescent="0.3">
      <c r="E1850" s="37"/>
    </row>
    <row r="1851" spans="5:5" x14ac:dyDescent="0.3">
      <c r="E1851" s="37"/>
    </row>
    <row r="1852" spans="5:5" x14ac:dyDescent="0.3">
      <c r="E1852" s="37"/>
    </row>
    <row r="1853" spans="5:5" x14ac:dyDescent="0.3">
      <c r="E1853" s="37"/>
    </row>
    <row r="1854" spans="5:5" x14ac:dyDescent="0.3">
      <c r="E1854" s="37"/>
    </row>
    <row r="1855" spans="5:5" x14ac:dyDescent="0.3">
      <c r="E1855" s="37"/>
    </row>
    <row r="1856" spans="5:5" x14ac:dyDescent="0.3">
      <c r="E1856" s="37"/>
    </row>
    <row r="1857" spans="5:5" x14ac:dyDescent="0.3">
      <c r="E1857" s="37"/>
    </row>
    <row r="1858" spans="5:5" x14ac:dyDescent="0.3">
      <c r="E1858" s="37"/>
    </row>
    <row r="1859" spans="5:5" x14ac:dyDescent="0.3">
      <c r="E1859" s="37"/>
    </row>
    <row r="1860" spans="5:5" x14ac:dyDescent="0.3">
      <c r="E1860" s="37"/>
    </row>
    <row r="1861" spans="5:5" x14ac:dyDescent="0.3">
      <c r="E1861" s="37"/>
    </row>
    <row r="1862" spans="5:5" x14ac:dyDescent="0.3">
      <c r="E1862" s="37"/>
    </row>
    <row r="1863" spans="5:5" x14ac:dyDescent="0.3">
      <c r="E1863" s="37"/>
    </row>
    <row r="1864" spans="5:5" x14ac:dyDescent="0.3">
      <c r="E1864" s="37"/>
    </row>
    <row r="1865" spans="5:5" x14ac:dyDescent="0.3">
      <c r="E1865" s="37"/>
    </row>
    <row r="1866" spans="5:5" x14ac:dyDescent="0.3">
      <c r="E1866" s="37"/>
    </row>
    <row r="1867" spans="5:5" x14ac:dyDescent="0.3">
      <c r="E1867" s="37"/>
    </row>
    <row r="1868" spans="5:5" x14ac:dyDescent="0.3">
      <c r="E1868" s="37"/>
    </row>
    <row r="1869" spans="5:5" x14ac:dyDescent="0.3">
      <c r="E1869" s="37"/>
    </row>
    <row r="1870" spans="5:5" x14ac:dyDescent="0.3">
      <c r="E1870" s="37"/>
    </row>
    <row r="1871" spans="5:5" x14ac:dyDescent="0.3">
      <c r="E1871" s="37"/>
    </row>
    <row r="1872" spans="5:5" x14ac:dyDescent="0.3">
      <c r="E1872" s="37"/>
    </row>
    <row r="1873" spans="5:5" x14ac:dyDescent="0.3">
      <c r="E1873" s="37"/>
    </row>
    <row r="1874" spans="5:5" x14ac:dyDescent="0.3">
      <c r="E1874" s="37"/>
    </row>
    <row r="1875" spans="5:5" x14ac:dyDescent="0.3">
      <c r="E1875" s="37"/>
    </row>
    <row r="1876" spans="5:5" x14ac:dyDescent="0.3">
      <c r="E1876" s="37"/>
    </row>
    <row r="1877" spans="5:5" x14ac:dyDescent="0.3">
      <c r="E1877" s="37"/>
    </row>
    <row r="1878" spans="5:5" x14ac:dyDescent="0.3">
      <c r="E1878" s="37"/>
    </row>
    <row r="1879" spans="5:5" x14ac:dyDescent="0.3">
      <c r="E1879" s="37"/>
    </row>
    <row r="1880" spans="5:5" x14ac:dyDescent="0.3">
      <c r="E1880" s="37"/>
    </row>
    <row r="1881" spans="5:5" x14ac:dyDescent="0.3">
      <c r="E1881" s="37"/>
    </row>
    <row r="1882" spans="5:5" x14ac:dyDescent="0.3">
      <c r="E1882" s="37"/>
    </row>
    <row r="1883" spans="5:5" x14ac:dyDescent="0.3">
      <c r="E1883" s="37"/>
    </row>
    <row r="1884" spans="5:5" x14ac:dyDescent="0.3">
      <c r="E1884" s="37"/>
    </row>
    <row r="1885" spans="5:5" x14ac:dyDescent="0.3">
      <c r="E1885" s="37"/>
    </row>
    <row r="1886" spans="5:5" x14ac:dyDescent="0.3">
      <c r="E1886" s="37"/>
    </row>
    <row r="1887" spans="5:5" x14ac:dyDescent="0.3">
      <c r="E1887" s="37"/>
    </row>
    <row r="1888" spans="5:5" x14ac:dyDescent="0.3">
      <c r="E1888" s="37"/>
    </row>
    <row r="1889" spans="5:5" x14ac:dyDescent="0.3">
      <c r="E1889" s="37"/>
    </row>
    <row r="1890" spans="5:5" x14ac:dyDescent="0.3">
      <c r="E1890" s="37"/>
    </row>
    <row r="1891" spans="5:5" x14ac:dyDescent="0.3">
      <c r="E1891" s="37"/>
    </row>
    <row r="1892" spans="5:5" x14ac:dyDescent="0.3">
      <c r="E1892" s="37"/>
    </row>
    <row r="1893" spans="5:5" x14ac:dyDescent="0.3">
      <c r="E1893" s="37"/>
    </row>
    <row r="1894" spans="5:5" x14ac:dyDescent="0.3">
      <c r="E1894" s="37"/>
    </row>
    <row r="1895" spans="5:5" x14ac:dyDescent="0.3">
      <c r="E1895" s="37"/>
    </row>
    <row r="1896" spans="5:5" x14ac:dyDescent="0.3">
      <c r="E1896" s="37"/>
    </row>
    <row r="1897" spans="5:5" x14ac:dyDescent="0.3">
      <c r="E1897" s="37"/>
    </row>
    <row r="1898" spans="5:5" x14ac:dyDescent="0.3">
      <c r="E1898" s="37"/>
    </row>
    <row r="1899" spans="5:5" x14ac:dyDescent="0.3">
      <c r="E1899" s="37"/>
    </row>
    <row r="1900" spans="5:5" x14ac:dyDescent="0.3">
      <c r="E1900" s="37"/>
    </row>
    <row r="1901" spans="5:5" x14ac:dyDescent="0.3">
      <c r="E1901" s="37"/>
    </row>
    <row r="1902" spans="5:5" x14ac:dyDescent="0.3">
      <c r="E1902" s="37"/>
    </row>
    <row r="1903" spans="5:5" x14ac:dyDescent="0.3">
      <c r="E1903" s="37"/>
    </row>
    <row r="1904" spans="5:5" x14ac:dyDescent="0.3">
      <c r="E1904" s="37"/>
    </row>
    <row r="1905" spans="5:5" x14ac:dyDescent="0.3">
      <c r="E1905" s="37"/>
    </row>
    <row r="1906" spans="5:5" x14ac:dyDescent="0.3">
      <c r="E1906" s="37"/>
    </row>
    <row r="1907" spans="5:5" x14ac:dyDescent="0.3">
      <c r="E1907" s="37"/>
    </row>
    <row r="1908" spans="5:5" x14ac:dyDescent="0.3">
      <c r="E1908" s="37"/>
    </row>
    <row r="1909" spans="5:5" x14ac:dyDescent="0.3">
      <c r="E1909" s="37"/>
    </row>
    <row r="1910" spans="5:5" x14ac:dyDescent="0.3">
      <c r="E1910" s="37"/>
    </row>
    <row r="1911" spans="5:5" x14ac:dyDescent="0.3">
      <c r="E1911" s="37"/>
    </row>
    <row r="1912" spans="5:5" x14ac:dyDescent="0.3">
      <c r="E1912" s="37"/>
    </row>
    <row r="1913" spans="5:5" x14ac:dyDescent="0.3">
      <c r="E1913" s="37"/>
    </row>
    <row r="1914" spans="5:5" x14ac:dyDescent="0.3">
      <c r="E1914" s="37"/>
    </row>
    <row r="1915" spans="5:5" x14ac:dyDescent="0.3">
      <c r="E1915" s="37"/>
    </row>
    <row r="1916" spans="5:5" x14ac:dyDescent="0.3">
      <c r="E1916" s="37"/>
    </row>
    <row r="1917" spans="5:5" x14ac:dyDescent="0.3">
      <c r="E1917" s="37"/>
    </row>
    <row r="1918" spans="5:5" x14ac:dyDescent="0.3">
      <c r="E1918" s="37"/>
    </row>
    <row r="1919" spans="5:5" x14ac:dyDescent="0.3">
      <c r="E1919" s="37"/>
    </row>
    <row r="1920" spans="5:5" x14ac:dyDescent="0.3">
      <c r="E1920" s="37"/>
    </row>
    <row r="1921" spans="5:5" x14ac:dyDescent="0.3">
      <c r="E1921" s="37"/>
    </row>
    <row r="1922" spans="5:5" x14ac:dyDescent="0.3">
      <c r="E1922" s="37"/>
    </row>
    <row r="1923" spans="5:5" x14ac:dyDescent="0.3">
      <c r="E1923" s="37"/>
    </row>
    <row r="1924" spans="5:5" x14ac:dyDescent="0.3">
      <c r="E1924" s="37"/>
    </row>
    <row r="1925" spans="5:5" x14ac:dyDescent="0.3">
      <c r="E1925" s="37"/>
    </row>
    <row r="1926" spans="5:5" x14ac:dyDescent="0.3">
      <c r="E1926" s="37"/>
    </row>
    <row r="1927" spans="5:5" x14ac:dyDescent="0.3">
      <c r="E1927" s="37"/>
    </row>
    <row r="1928" spans="5:5" x14ac:dyDescent="0.3">
      <c r="E1928" s="37"/>
    </row>
    <row r="1929" spans="5:5" x14ac:dyDescent="0.3">
      <c r="E1929" s="37"/>
    </row>
    <row r="1930" spans="5:5" x14ac:dyDescent="0.3">
      <c r="E1930" s="37"/>
    </row>
    <row r="1931" spans="5:5" x14ac:dyDescent="0.3">
      <c r="E1931" s="37"/>
    </row>
    <row r="1932" spans="5:5" x14ac:dyDescent="0.3">
      <c r="E1932" s="37"/>
    </row>
    <row r="1933" spans="5:5" x14ac:dyDescent="0.3">
      <c r="E1933" s="37"/>
    </row>
    <row r="1934" spans="5:5" x14ac:dyDescent="0.3">
      <c r="E1934" s="37"/>
    </row>
    <row r="1935" spans="5:5" x14ac:dyDescent="0.3">
      <c r="E1935" s="37"/>
    </row>
    <row r="1936" spans="5:5" x14ac:dyDescent="0.3">
      <c r="E1936" s="37"/>
    </row>
    <row r="1937" spans="5:5" x14ac:dyDescent="0.3">
      <c r="E1937" s="37"/>
    </row>
    <row r="1938" spans="5:5" x14ac:dyDescent="0.3">
      <c r="E1938" s="37"/>
    </row>
    <row r="1939" spans="5:5" x14ac:dyDescent="0.3">
      <c r="E1939" s="37"/>
    </row>
    <row r="1940" spans="5:5" x14ac:dyDescent="0.3">
      <c r="E1940" s="37"/>
    </row>
    <row r="1941" spans="5:5" x14ac:dyDescent="0.3">
      <c r="E1941" s="37"/>
    </row>
    <row r="1942" spans="5:5" x14ac:dyDescent="0.3">
      <c r="E1942" s="37"/>
    </row>
    <row r="1943" spans="5:5" x14ac:dyDescent="0.3">
      <c r="E1943" s="37"/>
    </row>
    <row r="1944" spans="5:5" x14ac:dyDescent="0.3">
      <c r="E1944" s="37"/>
    </row>
    <row r="1945" spans="5:5" x14ac:dyDescent="0.3">
      <c r="E1945" s="37"/>
    </row>
    <row r="1946" spans="5:5" x14ac:dyDescent="0.3">
      <c r="E1946" s="37"/>
    </row>
    <row r="1947" spans="5:5" x14ac:dyDescent="0.3">
      <c r="E1947" s="37"/>
    </row>
    <row r="1948" spans="5:5" x14ac:dyDescent="0.3">
      <c r="E1948" s="37"/>
    </row>
    <row r="1949" spans="5:5" x14ac:dyDescent="0.3">
      <c r="E1949" s="37"/>
    </row>
    <row r="1950" spans="5:5" x14ac:dyDescent="0.3">
      <c r="E1950" s="37"/>
    </row>
    <row r="1951" spans="5:5" x14ac:dyDescent="0.3">
      <c r="E1951" s="37"/>
    </row>
    <row r="1952" spans="5:5" x14ac:dyDescent="0.3">
      <c r="E1952" s="37"/>
    </row>
    <row r="1953" spans="5:5" x14ac:dyDescent="0.3">
      <c r="E1953" s="37"/>
    </row>
    <row r="1954" spans="5:5" x14ac:dyDescent="0.3">
      <c r="E1954" s="37"/>
    </row>
    <row r="1955" spans="5:5" x14ac:dyDescent="0.3">
      <c r="E1955" s="37"/>
    </row>
    <row r="1956" spans="5:5" x14ac:dyDescent="0.3">
      <c r="E1956" s="37"/>
    </row>
    <row r="1957" spans="5:5" x14ac:dyDescent="0.3">
      <c r="E1957" s="37"/>
    </row>
    <row r="1958" spans="5:5" x14ac:dyDescent="0.3">
      <c r="E1958" s="37"/>
    </row>
    <row r="1959" spans="5:5" x14ac:dyDescent="0.3">
      <c r="E1959" s="37"/>
    </row>
    <row r="1960" spans="5:5" x14ac:dyDescent="0.3">
      <c r="E1960" s="37"/>
    </row>
    <row r="1961" spans="5:5" x14ac:dyDescent="0.3">
      <c r="E1961" s="37"/>
    </row>
    <row r="1962" spans="5:5" x14ac:dyDescent="0.3">
      <c r="E1962" s="37"/>
    </row>
    <row r="1963" spans="5:5" x14ac:dyDescent="0.3">
      <c r="E1963" s="37"/>
    </row>
    <row r="1964" spans="5:5" x14ac:dyDescent="0.3">
      <c r="E1964" s="37"/>
    </row>
    <row r="1965" spans="5:5" x14ac:dyDescent="0.3">
      <c r="E1965" s="37"/>
    </row>
    <row r="1966" spans="5:5" x14ac:dyDescent="0.3">
      <c r="E1966" s="37"/>
    </row>
    <row r="1967" spans="5:5" x14ac:dyDescent="0.3">
      <c r="E1967" s="37"/>
    </row>
    <row r="1968" spans="5:5" x14ac:dyDescent="0.3">
      <c r="E1968" s="37"/>
    </row>
    <row r="1969" spans="5:5" x14ac:dyDescent="0.3">
      <c r="E1969" s="37"/>
    </row>
    <row r="1970" spans="5:5" x14ac:dyDescent="0.3">
      <c r="E1970" s="37"/>
    </row>
    <row r="1971" spans="5:5" x14ac:dyDescent="0.3">
      <c r="E1971" s="37"/>
    </row>
    <row r="1972" spans="5:5" x14ac:dyDescent="0.3">
      <c r="E1972" s="37"/>
    </row>
    <row r="1973" spans="5:5" x14ac:dyDescent="0.3">
      <c r="E1973" s="37"/>
    </row>
    <row r="1974" spans="5:5" x14ac:dyDescent="0.3">
      <c r="E1974" s="37"/>
    </row>
    <row r="1975" spans="5:5" x14ac:dyDescent="0.3">
      <c r="E1975" s="37"/>
    </row>
    <row r="1976" spans="5:5" x14ac:dyDescent="0.3">
      <c r="E1976" s="37"/>
    </row>
    <row r="1977" spans="5:5" x14ac:dyDescent="0.3">
      <c r="E1977" s="37"/>
    </row>
    <row r="1978" spans="5:5" x14ac:dyDescent="0.3">
      <c r="E1978" s="37"/>
    </row>
    <row r="1979" spans="5:5" x14ac:dyDescent="0.3">
      <c r="E1979" s="37"/>
    </row>
    <row r="1980" spans="5:5" x14ac:dyDescent="0.3">
      <c r="E1980" s="37"/>
    </row>
    <row r="1981" spans="5:5" x14ac:dyDescent="0.3">
      <c r="E1981" s="37"/>
    </row>
    <row r="1982" spans="5:5" x14ac:dyDescent="0.3">
      <c r="E1982" s="37"/>
    </row>
    <row r="1983" spans="5:5" x14ac:dyDescent="0.3">
      <c r="E1983" s="37"/>
    </row>
    <row r="1984" spans="5:5" x14ac:dyDescent="0.3">
      <c r="E1984" s="37"/>
    </row>
    <row r="1985" spans="5:5" x14ac:dyDescent="0.3">
      <c r="E1985" s="37"/>
    </row>
    <row r="1986" spans="5:5" x14ac:dyDescent="0.3">
      <c r="E1986" s="37"/>
    </row>
    <row r="1987" spans="5:5" x14ac:dyDescent="0.3">
      <c r="E1987" s="37"/>
    </row>
    <row r="1988" spans="5:5" x14ac:dyDescent="0.3">
      <c r="E1988" s="37"/>
    </row>
    <row r="1989" spans="5:5" x14ac:dyDescent="0.3">
      <c r="E1989" s="37"/>
    </row>
    <row r="1990" spans="5:5" x14ac:dyDescent="0.3">
      <c r="E1990" s="37"/>
    </row>
    <row r="1991" spans="5:5" x14ac:dyDescent="0.3">
      <c r="E1991" s="37"/>
    </row>
    <row r="1992" spans="5:5" x14ac:dyDescent="0.3">
      <c r="E1992" s="37"/>
    </row>
    <row r="1993" spans="5:5" x14ac:dyDescent="0.3">
      <c r="E1993" s="37"/>
    </row>
    <row r="1994" spans="5:5" x14ac:dyDescent="0.3">
      <c r="E1994" s="37"/>
    </row>
    <row r="1995" spans="5:5" x14ac:dyDescent="0.3">
      <c r="E1995" s="37"/>
    </row>
    <row r="1996" spans="5:5" x14ac:dyDescent="0.3">
      <c r="E1996" s="37"/>
    </row>
    <row r="1997" spans="5:5" x14ac:dyDescent="0.3">
      <c r="E1997" s="37"/>
    </row>
    <row r="1998" spans="5:5" x14ac:dyDescent="0.3">
      <c r="E1998" s="37"/>
    </row>
    <row r="1999" spans="5:5" x14ac:dyDescent="0.3">
      <c r="E1999" s="37"/>
    </row>
    <row r="2000" spans="5:5" x14ac:dyDescent="0.3">
      <c r="E2000" s="37"/>
    </row>
    <row r="2001" spans="5:5" x14ac:dyDescent="0.3">
      <c r="E2001" s="37"/>
    </row>
    <row r="2002" spans="5:5" x14ac:dyDescent="0.3">
      <c r="E2002" s="37"/>
    </row>
    <row r="2003" spans="5:5" x14ac:dyDescent="0.3">
      <c r="E2003" s="37"/>
    </row>
    <row r="2004" spans="5:5" x14ac:dyDescent="0.3">
      <c r="E2004" s="37"/>
    </row>
    <row r="2005" spans="5:5" x14ac:dyDescent="0.3">
      <c r="E2005" s="37"/>
    </row>
    <row r="2006" spans="5:5" x14ac:dyDescent="0.3">
      <c r="E2006" s="37"/>
    </row>
    <row r="2007" spans="5:5" x14ac:dyDescent="0.3">
      <c r="E2007" s="37"/>
    </row>
    <row r="2008" spans="5:5" x14ac:dyDescent="0.3">
      <c r="E2008" s="37"/>
    </row>
    <row r="2009" spans="5:5" x14ac:dyDescent="0.3">
      <c r="E2009" s="37"/>
    </row>
    <row r="2010" spans="5:5" x14ac:dyDescent="0.3">
      <c r="E2010" s="37"/>
    </row>
    <row r="2011" spans="5:5" x14ac:dyDescent="0.3">
      <c r="E2011" s="37"/>
    </row>
    <row r="2012" spans="5:5" x14ac:dyDescent="0.3">
      <c r="E2012" s="37"/>
    </row>
    <row r="2013" spans="5:5" x14ac:dyDescent="0.3">
      <c r="E2013" s="37"/>
    </row>
    <row r="2014" spans="5:5" x14ac:dyDescent="0.3">
      <c r="E2014" s="37"/>
    </row>
    <row r="2015" spans="5:5" x14ac:dyDescent="0.3">
      <c r="E2015" s="37"/>
    </row>
    <row r="2016" spans="5:5" x14ac:dyDescent="0.3">
      <c r="E2016" s="37"/>
    </row>
    <row r="2017" spans="5:5" x14ac:dyDescent="0.3">
      <c r="E2017" s="37"/>
    </row>
    <row r="2018" spans="5:5" x14ac:dyDescent="0.3">
      <c r="E2018" s="37"/>
    </row>
    <row r="2019" spans="5:5" x14ac:dyDescent="0.3">
      <c r="E2019" s="37"/>
    </row>
    <row r="2020" spans="5:5" x14ac:dyDescent="0.3">
      <c r="E2020" s="37"/>
    </row>
    <row r="2021" spans="5:5" x14ac:dyDescent="0.3">
      <c r="E2021" s="37"/>
    </row>
    <row r="2022" spans="5:5" x14ac:dyDescent="0.3">
      <c r="E2022" s="37"/>
    </row>
    <row r="2023" spans="5:5" x14ac:dyDescent="0.3">
      <c r="E2023" s="37"/>
    </row>
    <row r="2024" spans="5:5" x14ac:dyDescent="0.3">
      <c r="E2024" s="37"/>
    </row>
    <row r="2025" spans="5:5" x14ac:dyDescent="0.3">
      <c r="E2025" s="37"/>
    </row>
    <row r="2026" spans="5:5" x14ac:dyDescent="0.3">
      <c r="E2026" s="37"/>
    </row>
    <row r="2027" spans="5:5" x14ac:dyDescent="0.3">
      <c r="E2027" s="37"/>
    </row>
    <row r="2028" spans="5:5" x14ac:dyDescent="0.3">
      <c r="E2028" s="37"/>
    </row>
    <row r="2029" spans="5:5" x14ac:dyDescent="0.3">
      <c r="E2029" s="37"/>
    </row>
    <row r="2030" spans="5:5" x14ac:dyDescent="0.3">
      <c r="E2030" s="37"/>
    </row>
    <row r="2031" spans="5:5" x14ac:dyDescent="0.3">
      <c r="E2031" s="37"/>
    </row>
    <row r="2032" spans="5:5" x14ac:dyDescent="0.3">
      <c r="E2032" s="37"/>
    </row>
    <row r="2033" spans="5:5" x14ac:dyDescent="0.3">
      <c r="E2033" s="37"/>
    </row>
    <row r="2034" spans="5:5" x14ac:dyDescent="0.3">
      <c r="E2034" s="37"/>
    </row>
    <row r="2035" spans="5:5" x14ac:dyDescent="0.3">
      <c r="E2035" s="37"/>
    </row>
    <row r="2036" spans="5:5" x14ac:dyDescent="0.3">
      <c r="E2036" s="37"/>
    </row>
    <row r="2037" spans="5:5" x14ac:dyDescent="0.3">
      <c r="E2037" s="37"/>
    </row>
    <row r="2038" spans="5:5" x14ac:dyDescent="0.3">
      <c r="E2038" s="37"/>
    </row>
    <row r="2039" spans="5:5" x14ac:dyDescent="0.3">
      <c r="E2039" s="37"/>
    </row>
    <row r="2040" spans="5:5" x14ac:dyDescent="0.3">
      <c r="E2040" s="37"/>
    </row>
    <row r="2041" spans="5:5" x14ac:dyDescent="0.3">
      <c r="E2041" s="37"/>
    </row>
    <row r="2042" spans="5:5" x14ac:dyDescent="0.3">
      <c r="E2042" s="37"/>
    </row>
    <row r="2043" spans="5:5" x14ac:dyDescent="0.3">
      <c r="E2043" s="37"/>
    </row>
    <row r="2044" spans="5:5" x14ac:dyDescent="0.3">
      <c r="E2044" s="37"/>
    </row>
    <row r="2045" spans="5:5" x14ac:dyDescent="0.3">
      <c r="E2045" s="37"/>
    </row>
    <row r="2046" spans="5:5" x14ac:dyDescent="0.3">
      <c r="E2046" s="37"/>
    </row>
    <row r="2047" spans="5:5" x14ac:dyDescent="0.3">
      <c r="E2047" s="37"/>
    </row>
    <row r="2048" spans="5:5" x14ac:dyDescent="0.3">
      <c r="E2048" s="37"/>
    </row>
    <row r="2049" spans="5:5" x14ac:dyDescent="0.3">
      <c r="E2049" s="37"/>
    </row>
    <row r="2050" spans="5:5" x14ac:dyDescent="0.3">
      <c r="E2050" s="37"/>
    </row>
    <row r="2051" spans="5:5" x14ac:dyDescent="0.3">
      <c r="E2051" s="37"/>
    </row>
    <row r="2052" spans="5:5" x14ac:dyDescent="0.3">
      <c r="E2052" s="37"/>
    </row>
    <row r="2053" spans="5:5" x14ac:dyDescent="0.3">
      <c r="E2053" s="37"/>
    </row>
    <row r="2054" spans="5:5" x14ac:dyDescent="0.3">
      <c r="E2054" s="37"/>
    </row>
    <row r="2055" spans="5:5" x14ac:dyDescent="0.3">
      <c r="E2055" s="37"/>
    </row>
    <row r="2056" spans="5:5" x14ac:dyDescent="0.3">
      <c r="E2056" s="37"/>
    </row>
    <row r="2057" spans="5:5" x14ac:dyDescent="0.3">
      <c r="E2057" s="37"/>
    </row>
    <row r="2058" spans="5:5" x14ac:dyDescent="0.3">
      <c r="E2058" s="37"/>
    </row>
    <row r="2059" spans="5:5" x14ac:dyDescent="0.3">
      <c r="E2059" s="37"/>
    </row>
    <row r="2060" spans="5:5" x14ac:dyDescent="0.3">
      <c r="E2060" s="37"/>
    </row>
    <row r="2061" spans="5:5" x14ac:dyDescent="0.3">
      <c r="E2061" s="37"/>
    </row>
    <row r="2062" spans="5:5" x14ac:dyDescent="0.3">
      <c r="E2062" s="37"/>
    </row>
    <row r="2063" spans="5:5" x14ac:dyDescent="0.3">
      <c r="E2063" s="37"/>
    </row>
    <row r="2064" spans="5:5" x14ac:dyDescent="0.3">
      <c r="E2064" s="37"/>
    </row>
    <row r="2065" spans="5:5" x14ac:dyDescent="0.3">
      <c r="E2065" s="37"/>
    </row>
    <row r="2066" spans="5:5" x14ac:dyDescent="0.3">
      <c r="E2066" s="37"/>
    </row>
    <row r="2067" spans="5:5" x14ac:dyDescent="0.3">
      <c r="E2067" s="37"/>
    </row>
    <row r="2068" spans="5:5" x14ac:dyDescent="0.3">
      <c r="E2068" s="37"/>
    </row>
    <row r="2069" spans="5:5" x14ac:dyDescent="0.3">
      <c r="E2069" s="37"/>
    </row>
    <row r="2070" spans="5:5" x14ac:dyDescent="0.3">
      <c r="E2070" s="37"/>
    </row>
    <row r="2071" spans="5:5" x14ac:dyDescent="0.3">
      <c r="E2071" s="37"/>
    </row>
    <row r="2072" spans="5:5" x14ac:dyDescent="0.3">
      <c r="E2072" s="37"/>
    </row>
    <row r="2073" spans="5:5" x14ac:dyDescent="0.3">
      <c r="E2073" s="37"/>
    </row>
    <row r="2074" spans="5:5" x14ac:dyDescent="0.3">
      <c r="E2074" s="37"/>
    </row>
    <row r="2075" spans="5:5" x14ac:dyDescent="0.3">
      <c r="E2075" s="37"/>
    </row>
    <row r="2076" spans="5:5" x14ac:dyDescent="0.3">
      <c r="E2076" s="37"/>
    </row>
    <row r="2077" spans="5:5" x14ac:dyDescent="0.3">
      <c r="E2077" s="37"/>
    </row>
    <row r="2078" spans="5:5" x14ac:dyDescent="0.3">
      <c r="E2078" s="37"/>
    </row>
    <row r="2079" spans="5:5" x14ac:dyDescent="0.3">
      <c r="E2079" s="37"/>
    </row>
    <row r="2080" spans="5:5" x14ac:dyDescent="0.3">
      <c r="E2080" s="37"/>
    </row>
    <row r="2081" spans="5:5" x14ac:dyDescent="0.3">
      <c r="E2081" s="37"/>
    </row>
    <row r="2082" spans="5:5" x14ac:dyDescent="0.3">
      <c r="E2082" s="37"/>
    </row>
    <row r="2083" spans="5:5" x14ac:dyDescent="0.3">
      <c r="E2083" s="37"/>
    </row>
    <row r="2084" spans="5:5" x14ac:dyDescent="0.3">
      <c r="E2084" s="37"/>
    </row>
    <row r="2085" spans="5:5" x14ac:dyDescent="0.3">
      <c r="E2085" s="37"/>
    </row>
    <row r="2086" spans="5:5" x14ac:dyDescent="0.3">
      <c r="E2086" s="37"/>
    </row>
    <row r="2087" spans="5:5" x14ac:dyDescent="0.3">
      <c r="E2087" s="37"/>
    </row>
    <row r="2088" spans="5:5" x14ac:dyDescent="0.3">
      <c r="E2088" s="37"/>
    </row>
    <row r="2089" spans="5:5" x14ac:dyDescent="0.3">
      <c r="E2089" s="37"/>
    </row>
    <row r="2090" spans="5:5" x14ac:dyDescent="0.3">
      <c r="E2090" s="37"/>
    </row>
    <row r="2091" spans="5:5" x14ac:dyDescent="0.3">
      <c r="E2091" s="37"/>
    </row>
    <row r="2092" spans="5:5" x14ac:dyDescent="0.3">
      <c r="E2092" s="37"/>
    </row>
    <row r="2093" spans="5:5" x14ac:dyDescent="0.3">
      <c r="E2093" s="37"/>
    </row>
    <row r="2094" spans="5:5" x14ac:dyDescent="0.3">
      <c r="E2094" s="37"/>
    </row>
    <row r="2095" spans="5:5" x14ac:dyDescent="0.3">
      <c r="E2095" s="37"/>
    </row>
    <row r="2096" spans="5:5" x14ac:dyDescent="0.3">
      <c r="E2096" s="37"/>
    </row>
    <row r="2097" spans="5:5" x14ac:dyDescent="0.3">
      <c r="E2097" s="37"/>
    </row>
    <row r="2098" spans="5:5" x14ac:dyDescent="0.3">
      <c r="E2098" s="37"/>
    </row>
    <row r="2099" spans="5:5" x14ac:dyDescent="0.3">
      <c r="E2099" s="37"/>
    </row>
    <row r="2100" spans="5:5" x14ac:dyDescent="0.3">
      <c r="E2100" s="37"/>
    </row>
    <row r="2101" spans="5:5" x14ac:dyDescent="0.3">
      <c r="E2101" s="37"/>
    </row>
    <row r="2102" spans="5:5" x14ac:dyDescent="0.3">
      <c r="E2102" s="37"/>
    </row>
    <row r="2103" spans="5:5" x14ac:dyDescent="0.3">
      <c r="E2103" s="37"/>
    </row>
    <row r="2104" spans="5:5" x14ac:dyDescent="0.3">
      <c r="E2104" s="37"/>
    </row>
    <row r="2105" spans="5:5" x14ac:dyDescent="0.3">
      <c r="E2105" s="37"/>
    </row>
    <row r="2106" spans="5:5" x14ac:dyDescent="0.3">
      <c r="E2106" s="37"/>
    </row>
    <row r="2107" spans="5:5" x14ac:dyDescent="0.3">
      <c r="E2107" s="37"/>
    </row>
    <row r="2108" spans="5:5" x14ac:dyDescent="0.3">
      <c r="E2108" s="37"/>
    </row>
    <row r="2109" spans="5:5" x14ac:dyDescent="0.3">
      <c r="E2109" s="37"/>
    </row>
    <row r="2110" spans="5:5" x14ac:dyDescent="0.3">
      <c r="E2110" s="37"/>
    </row>
    <row r="2111" spans="5:5" x14ac:dyDescent="0.3">
      <c r="E2111" s="37"/>
    </row>
    <row r="2112" spans="5:5" x14ac:dyDescent="0.3">
      <c r="E2112" s="37"/>
    </row>
    <row r="2113" spans="5:5" x14ac:dyDescent="0.3">
      <c r="E2113" s="37"/>
    </row>
    <row r="2114" spans="5:5" x14ac:dyDescent="0.3">
      <c r="E2114" s="37"/>
    </row>
    <row r="2115" spans="5:5" x14ac:dyDescent="0.3">
      <c r="E2115" s="37"/>
    </row>
    <row r="2116" spans="5:5" x14ac:dyDescent="0.3">
      <c r="E2116" s="37"/>
    </row>
    <row r="2117" spans="5:5" x14ac:dyDescent="0.3">
      <c r="E2117" s="37"/>
    </row>
    <row r="2118" spans="5:5" x14ac:dyDescent="0.3">
      <c r="E2118" s="37"/>
    </row>
    <row r="2119" spans="5:5" x14ac:dyDescent="0.3">
      <c r="E2119" s="37"/>
    </row>
    <row r="2120" spans="5:5" x14ac:dyDescent="0.3">
      <c r="E2120" s="37"/>
    </row>
    <row r="2121" spans="5:5" x14ac:dyDescent="0.3">
      <c r="E2121" s="37"/>
    </row>
    <row r="2122" spans="5:5" x14ac:dyDescent="0.3">
      <c r="E2122" s="37"/>
    </row>
    <row r="2123" spans="5:5" x14ac:dyDescent="0.3">
      <c r="E2123" s="37"/>
    </row>
    <row r="2124" spans="5:5" x14ac:dyDescent="0.3">
      <c r="E2124" s="37"/>
    </row>
    <row r="2125" spans="5:5" x14ac:dyDescent="0.3">
      <c r="E2125" s="37"/>
    </row>
    <row r="2126" spans="5:5" x14ac:dyDescent="0.3">
      <c r="E2126" s="37"/>
    </row>
    <row r="2127" spans="5:5" x14ac:dyDescent="0.3">
      <c r="E2127" s="37"/>
    </row>
    <row r="2128" spans="5:5" x14ac:dyDescent="0.3">
      <c r="E2128" s="37"/>
    </row>
    <row r="2129" spans="5:5" x14ac:dyDescent="0.3">
      <c r="E2129" s="37"/>
    </row>
    <row r="2130" spans="5:5" x14ac:dyDescent="0.3">
      <c r="E2130" s="37"/>
    </row>
    <row r="2131" spans="5:5" x14ac:dyDescent="0.3">
      <c r="E2131" s="37"/>
    </row>
    <row r="2132" spans="5:5" x14ac:dyDescent="0.3">
      <c r="E2132" s="37"/>
    </row>
    <row r="2133" spans="5:5" x14ac:dyDescent="0.3">
      <c r="E2133" s="37"/>
    </row>
    <row r="2134" spans="5:5" x14ac:dyDescent="0.3">
      <c r="E2134" s="37"/>
    </row>
    <row r="2135" spans="5:5" x14ac:dyDescent="0.3">
      <c r="E2135" s="37"/>
    </row>
    <row r="2136" spans="5:5" x14ac:dyDescent="0.3">
      <c r="E2136" s="37"/>
    </row>
    <row r="2137" spans="5:5" x14ac:dyDescent="0.3">
      <c r="E2137" s="37"/>
    </row>
    <row r="2138" spans="5:5" x14ac:dyDescent="0.3">
      <c r="E2138" s="37"/>
    </row>
    <row r="2139" spans="5:5" x14ac:dyDescent="0.3">
      <c r="E2139" s="37"/>
    </row>
    <row r="2140" spans="5:5" x14ac:dyDescent="0.3">
      <c r="E2140" s="37"/>
    </row>
    <row r="2141" spans="5:5" x14ac:dyDescent="0.3">
      <c r="E2141" s="37"/>
    </row>
    <row r="2142" spans="5:5" x14ac:dyDescent="0.3">
      <c r="E2142" s="37"/>
    </row>
    <row r="2143" spans="5:5" x14ac:dyDescent="0.3">
      <c r="E2143" s="37"/>
    </row>
    <row r="2144" spans="5:5" x14ac:dyDescent="0.3">
      <c r="E2144" s="37"/>
    </row>
    <row r="2145" spans="5:5" x14ac:dyDescent="0.3">
      <c r="E2145" s="37"/>
    </row>
    <row r="2146" spans="5:5" x14ac:dyDescent="0.3">
      <c r="E2146" s="37"/>
    </row>
    <row r="2147" spans="5:5" x14ac:dyDescent="0.3">
      <c r="E2147" s="37"/>
    </row>
    <row r="2148" spans="5:5" x14ac:dyDescent="0.3">
      <c r="E2148" s="37"/>
    </row>
    <row r="2149" spans="5:5" x14ac:dyDescent="0.3">
      <c r="E2149" s="37"/>
    </row>
    <row r="2150" spans="5:5" x14ac:dyDescent="0.3">
      <c r="E2150" s="37"/>
    </row>
    <row r="2151" spans="5:5" x14ac:dyDescent="0.3">
      <c r="E2151" s="37"/>
    </row>
    <row r="2152" spans="5:5" x14ac:dyDescent="0.3">
      <c r="E2152" s="37"/>
    </row>
    <row r="2153" spans="5:5" x14ac:dyDescent="0.3">
      <c r="E2153" s="37"/>
    </row>
    <row r="2154" spans="5:5" x14ac:dyDescent="0.3">
      <c r="E2154" s="37"/>
    </row>
    <row r="2155" spans="5:5" x14ac:dyDescent="0.3">
      <c r="E2155" s="37"/>
    </row>
    <row r="2156" spans="5:5" x14ac:dyDescent="0.3">
      <c r="E2156" s="37"/>
    </row>
    <row r="2157" spans="5:5" x14ac:dyDescent="0.3">
      <c r="E2157" s="37"/>
    </row>
    <row r="2158" spans="5:5" x14ac:dyDescent="0.3">
      <c r="E2158" s="37"/>
    </row>
    <row r="2159" spans="5:5" x14ac:dyDescent="0.3">
      <c r="E2159" s="37"/>
    </row>
    <row r="2160" spans="5:5" x14ac:dyDescent="0.3">
      <c r="E2160" s="37"/>
    </row>
    <row r="2161" spans="5:5" x14ac:dyDescent="0.3">
      <c r="E2161" s="37"/>
    </row>
    <row r="2162" spans="5:5" x14ac:dyDescent="0.3">
      <c r="E2162" s="37"/>
    </row>
    <row r="2163" spans="5:5" x14ac:dyDescent="0.3">
      <c r="E2163" s="37"/>
    </row>
    <row r="2164" spans="5:5" x14ac:dyDescent="0.3">
      <c r="E2164" s="37"/>
    </row>
    <row r="2165" spans="5:5" x14ac:dyDescent="0.3">
      <c r="E2165" s="37"/>
    </row>
    <row r="2166" spans="5:5" x14ac:dyDescent="0.3">
      <c r="E2166" s="37"/>
    </row>
    <row r="2167" spans="5:5" x14ac:dyDescent="0.3">
      <c r="E2167" s="37"/>
    </row>
    <row r="2168" spans="5:5" x14ac:dyDescent="0.3">
      <c r="E2168" s="37"/>
    </row>
    <row r="2169" spans="5:5" x14ac:dyDescent="0.3">
      <c r="E2169" s="37"/>
    </row>
    <row r="2170" spans="5:5" x14ac:dyDescent="0.3">
      <c r="E2170" s="37"/>
    </row>
    <row r="2171" spans="5:5" x14ac:dyDescent="0.3">
      <c r="E2171" s="37"/>
    </row>
    <row r="2172" spans="5:5" x14ac:dyDescent="0.3">
      <c r="E2172" s="37"/>
    </row>
    <row r="2173" spans="5:5" x14ac:dyDescent="0.3">
      <c r="E2173" s="37"/>
    </row>
    <row r="2174" spans="5:5" x14ac:dyDescent="0.3">
      <c r="E2174" s="37"/>
    </row>
    <row r="2175" spans="5:5" x14ac:dyDescent="0.3">
      <c r="E2175" s="37"/>
    </row>
    <row r="2176" spans="5:5" x14ac:dyDescent="0.3">
      <c r="E2176" s="37"/>
    </row>
    <row r="2177" spans="5:5" x14ac:dyDescent="0.3">
      <c r="E2177" s="37"/>
    </row>
    <row r="2178" spans="5:5" x14ac:dyDescent="0.3">
      <c r="E2178" s="37"/>
    </row>
    <row r="2179" spans="5:5" x14ac:dyDescent="0.3">
      <c r="E2179" s="37"/>
    </row>
    <row r="2180" spans="5:5" x14ac:dyDescent="0.3">
      <c r="E2180" s="37"/>
    </row>
    <row r="2181" spans="5:5" x14ac:dyDescent="0.3">
      <c r="E2181" s="37"/>
    </row>
    <row r="2182" spans="5:5" x14ac:dyDescent="0.3">
      <c r="E2182" s="37"/>
    </row>
    <row r="2183" spans="5:5" x14ac:dyDescent="0.3">
      <c r="E2183" s="37"/>
    </row>
    <row r="2184" spans="5:5" x14ac:dyDescent="0.3">
      <c r="E2184" s="37"/>
    </row>
    <row r="2185" spans="5:5" x14ac:dyDescent="0.3">
      <c r="E2185" s="37"/>
    </row>
    <row r="2186" spans="5:5" x14ac:dyDescent="0.3">
      <c r="E2186" s="37"/>
    </row>
    <row r="2187" spans="5:5" x14ac:dyDescent="0.3">
      <c r="E2187" s="37"/>
    </row>
    <row r="2188" spans="5:5" x14ac:dyDescent="0.3">
      <c r="E2188" s="37"/>
    </row>
    <row r="2189" spans="5:5" x14ac:dyDescent="0.3">
      <c r="E2189" s="37"/>
    </row>
    <row r="2190" spans="5:5" x14ac:dyDescent="0.3">
      <c r="E2190" s="37"/>
    </row>
    <row r="2191" spans="5:5" x14ac:dyDescent="0.3">
      <c r="E2191" s="37"/>
    </row>
    <row r="2192" spans="5:5" x14ac:dyDescent="0.3">
      <c r="E2192" s="37"/>
    </row>
    <row r="2193" spans="5:5" x14ac:dyDescent="0.3">
      <c r="E2193" s="37"/>
    </row>
    <row r="2194" spans="5:5" x14ac:dyDescent="0.3">
      <c r="E2194" s="37"/>
    </row>
    <row r="2195" spans="5:5" x14ac:dyDescent="0.3">
      <c r="E2195" s="37"/>
    </row>
    <row r="2196" spans="5:5" x14ac:dyDescent="0.3">
      <c r="E2196" s="37"/>
    </row>
    <row r="2197" spans="5:5" x14ac:dyDescent="0.3">
      <c r="E2197" s="37"/>
    </row>
    <row r="2198" spans="5:5" x14ac:dyDescent="0.3">
      <c r="E2198" s="37"/>
    </row>
    <row r="2199" spans="5:5" x14ac:dyDescent="0.3">
      <c r="E2199" s="37"/>
    </row>
    <row r="2200" spans="5:5" x14ac:dyDescent="0.3">
      <c r="E2200" s="37"/>
    </row>
    <row r="2201" spans="5:5" x14ac:dyDescent="0.3">
      <c r="E2201" s="37"/>
    </row>
    <row r="2202" spans="5:5" x14ac:dyDescent="0.3">
      <c r="E2202" s="37"/>
    </row>
    <row r="2203" spans="5:5" x14ac:dyDescent="0.3">
      <c r="E2203" s="37"/>
    </row>
    <row r="2204" spans="5:5" x14ac:dyDescent="0.3">
      <c r="E2204" s="37"/>
    </row>
    <row r="2205" spans="5:5" x14ac:dyDescent="0.3">
      <c r="E2205" s="37"/>
    </row>
    <row r="2206" spans="5:5" x14ac:dyDescent="0.3">
      <c r="E2206" s="37"/>
    </row>
    <row r="2207" spans="5:5" x14ac:dyDescent="0.3">
      <c r="E2207" s="37"/>
    </row>
    <row r="2208" spans="5:5" x14ac:dyDescent="0.3">
      <c r="E2208" s="37"/>
    </row>
    <row r="2209" spans="5:5" x14ac:dyDescent="0.3">
      <c r="E2209" s="37"/>
    </row>
    <row r="2210" spans="5:5" x14ac:dyDescent="0.3">
      <c r="E2210" s="37"/>
    </row>
    <row r="2211" spans="5:5" x14ac:dyDescent="0.3">
      <c r="E2211" s="37"/>
    </row>
    <row r="2212" spans="5:5" x14ac:dyDescent="0.3">
      <c r="E2212" s="37"/>
    </row>
    <row r="2213" spans="5:5" x14ac:dyDescent="0.3">
      <c r="E2213" s="37"/>
    </row>
    <row r="2214" spans="5:5" x14ac:dyDescent="0.3">
      <c r="E2214" s="37"/>
    </row>
    <row r="2215" spans="5:5" x14ac:dyDescent="0.3">
      <c r="E2215" s="37"/>
    </row>
    <row r="2216" spans="5:5" x14ac:dyDescent="0.3">
      <c r="E2216" s="37"/>
    </row>
    <row r="2217" spans="5:5" x14ac:dyDescent="0.3">
      <c r="E2217" s="37"/>
    </row>
    <row r="2218" spans="5:5" x14ac:dyDescent="0.3">
      <c r="E2218" s="37"/>
    </row>
    <row r="2219" spans="5:5" x14ac:dyDescent="0.3">
      <c r="E2219" s="37"/>
    </row>
    <row r="2220" spans="5:5" x14ac:dyDescent="0.3">
      <c r="E2220" s="37"/>
    </row>
    <row r="2221" spans="5:5" x14ac:dyDescent="0.3">
      <c r="E2221" s="37"/>
    </row>
    <row r="2222" spans="5:5" x14ac:dyDescent="0.3">
      <c r="E2222" s="37"/>
    </row>
    <row r="2223" spans="5:5" x14ac:dyDescent="0.3">
      <c r="E2223" s="37"/>
    </row>
    <row r="2224" spans="5:5" x14ac:dyDescent="0.3">
      <c r="E2224" s="37"/>
    </row>
    <row r="2225" spans="5:5" x14ac:dyDescent="0.3">
      <c r="E2225" s="37"/>
    </row>
    <row r="2226" spans="5:5" x14ac:dyDescent="0.3">
      <c r="E2226" s="37"/>
    </row>
    <row r="2227" spans="5:5" x14ac:dyDescent="0.3">
      <c r="E2227" s="37"/>
    </row>
    <row r="2228" spans="5:5" x14ac:dyDescent="0.3">
      <c r="E2228" s="37"/>
    </row>
    <row r="2229" spans="5:5" x14ac:dyDescent="0.3">
      <c r="E2229" s="37"/>
    </row>
    <row r="2230" spans="5:5" x14ac:dyDescent="0.3">
      <c r="E2230" s="37"/>
    </row>
    <row r="2231" spans="5:5" x14ac:dyDescent="0.3">
      <c r="E2231" s="37"/>
    </row>
    <row r="2232" spans="5:5" x14ac:dyDescent="0.3">
      <c r="E2232" s="37"/>
    </row>
    <row r="2233" spans="5:5" x14ac:dyDescent="0.3">
      <c r="E2233" s="37"/>
    </row>
    <row r="2234" spans="5:5" x14ac:dyDescent="0.3">
      <c r="E2234" s="37"/>
    </row>
    <row r="2235" spans="5:5" x14ac:dyDescent="0.3">
      <c r="E2235" s="37"/>
    </row>
    <row r="2236" spans="5:5" x14ac:dyDescent="0.3">
      <c r="E2236" s="37"/>
    </row>
    <row r="2237" spans="5:5" x14ac:dyDescent="0.3">
      <c r="E2237" s="37"/>
    </row>
    <row r="2238" spans="5:5" x14ac:dyDescent="0.3">
      <c r="E2238" s="37"/>
    </row>
    <row r="2239" spans="5:5" x14ac:dyDescent="0.3">
      <c r="E2239" s="37"/>
    </row>
    <row r="2240" spans="5:5" x14ac:dyDescent="0.3">
      <c r="E2240" s="37"/>
    </row>
    <row r="2241" spans="5:5" x14ac:dyDescent="0.3">
      <c r="E2241" s="37"/>
    </row>
    <row r="2242" spans="5:5" x14ac:dyDescent="0.3">
      <c r="E2242" s="37"/>
    </row>
    <row r="2243" spans="5:5" x14ac:dyDescent="0.3">
      <c r="E2243" s="37"/>
    </row>
    <row r="2244" spans="5:5" x14ac:dyDescent="0.3">
      <c r="E2244" s="37"/>
    </row>
    <row r="2245" spans="5:5" x14ac:dyDescent="0.3">
      <c r="E2245" s="37"/>
    </row>
    <row r="2246" spans="5:5" x14ac:dyDescent="0.3">
      <c r="E2246" s="37"/>
    </row>
    <row r="2247" spans="5:5" x14ac:dyDescent="0.3">
      <c r="E2247" s="37"/>
    </row>
    <row r="2248" spans="5:5" x14ac:dyDescent="0.3">
      <c r="E2248" s="37"/>
    </row>
    <row r="2249" spans="5:5" x14ac:dyDescent="0.3">
      <c r="E2249" s="37"/>
    </row>
    <row r="2250" spans="5:5" x14ac:dyDescent="0.3">
      <c r="E2250" s="37"/>
    </row>
    <row r="2251" spans="5:5" x14ac:dyDescent="0.3">
      <c r="E2251" s="37"/>
    </row>
    <row r="2252" spans="5:5" x14ac:dyDescent="0.3">
      <c r="E2252" s="37"/>
    </row>
    <row r="2253" spans="5:5" x14ac:dyDescent="0.3">
      <c r="E2253" s="37"/>
    </row>
    <row r="2254" spans="5:5" x14ac:dyDescent="0.3">
      <c r="E2254" s="37"/>
    </row>
    <row r="2255" spans="5:5" x14ac:dyDescent="0.3">
      <c r="E2255" s="37"/>
    </row>
    <row r="2256" spans="5:5" x14ac:dyDescent="0.3">
      <c r="E2256" s="37"/>
    </row>
    <row r="2257" spans="5:5" x14ac:dyDescent="0.3">
      <c r="E2257" s="37"/>
    </row>
    <row r="2258" spans="5:5" x14ac:dyDescent="0.3">
      <c r="E2258" s="37"/>
    </row>
    <row r="2259" spans="5:5" x14ac:dyDescent="0.3">
      <c r="E2259" s="37"/>
    </row>
    <row r="2260" spans="5:5" x14ac:dyDescent="0.3">
      <c r="E2260" s="37"/>
    </row>
    <row r="2261" spans="5:5" x14ac:dyDescent="0.3">
      <c r="E2261" s="37"/>
    </row>
    <row r="2262" spans="5:5" x14ac:dyDescent="0.3">
      <c r="E2262" s="37"/>
    </row>
    <row r="2263" spans="5:5" x14ac:dyDescent="0.3">
      <c r="E2263" s="37"/>
    </row>
    <row r="2264" spans="5:5" x14ac:dyDescent="0.3">
      <c r="E2264" s="37"/>
    </row>
    <row r="2265" spans="5:5" x14ac:dyDescent="0.3">
      <c r="E2265" s="37"/>
    </row>
    <row r="2266" spans="5:5" x14ac:dyDescent="0.3">
      <c r="E2266" s="37"/>
    </row>
    <row r="2267" spans="5:5" x14ac:dyDescent="0.3">
      <c r="E2267" s="37"/>
    </row>
    <row r="2268" spans="5:5" x14ac:dyDescent="0.3">
      <c r="E2268" s="37"/>
    </row>
    <row r="2269" spans="5:5" x14ac:dyDescent="0.3">
      <c r="E2269" s="37"/>
    </row>
    <row r="2270" spans="5:5" x14ac:dyDescent="0.3">
      <c r="E2270" s="37"/>
    </row>
    <row r="2271" spans="5:5" x14ac:dyDescent="0.3">
      <c r="E2271" s="37"/>
    </row>
    <row r="2272" spans="5:5" x14ac:dyDescent="0.3">
      <c r="E2272" s="37"/>
    </row>
    <row r="2273" spans="5:5" x14ac:dyDescent="0.3">
      <c r="E2273" s="37"/>
    </row>
    <row r="2274" spans="5:5" x14ac:dyDescent="0.3">
      <c r="E2274" s="37"/>
    </row>
    <row r="2275" spans="5:5" x14ac:dyDescent="0.3">
      <c r="E2275" s="37"/>
    </row>
    <row r="2276" spans="5:5" x14ac:dyDescent="0.3">
      <c r="E2276" s="37"/>
    </row>
    <row r="2277" spans="5:5" x14ac:dyDescent="0.3">
      <c r="E2277" s="37"/>
    </row>
    <row r="2278" spans="5:5" x14ac:dyDescent="0.3">
      <c r="E2278" s="37"/>
    </row>
    <row r="2279" spans="5:5" x14ac:dyDescent="0.3">
      <c r="E2279" s="37"/>
    </row>
    <row r="2280" spans="5:5" x14ac:dyDescent="0.3">
      <c r="E2280" s="37"/>
    </row>
    <row r="2281" spans="5:5" x14ac:dyDescent="0.3">
      <c r="E2281" s="37"/>
    </row>
    <row r="2282" spans="5:5" x14ac:dyDescent="0.3">
      <c r="E2282" s="37"/>
    </row>
    <row r="2283" spans="5:5" x14ac:dyDescent="0.3">
      <c r="E2283" s="37"/>
    </row>
    <row r="2284" spans="5:5" x14ac:dyDescent="0.3">
      <c r="E2284" s="37"/>
    </row>
    <row r="2285" spans="5:5" x14ac:dyDescent="0.3">
      <c r="E2285" s="37"/>
    </row>
    <row r="2286" spans="5:5" x14ac:dyDescent="0.3">
      <c r="E2286" s="37"/>
    </row>
    <row r="2287" spans="5:5" x14ac:dyDescent="0.3">
      <c r="E2287" s="37"/>
    </row>
    <row r="2288" spans="5:5" x14ac:dyDescent="0.3">
      <c r="E2288" s="37"/>
    </row>
    <row r="2289" spans="5:5" x14ac:dyDescent="0.3">
      <c r="E2289" s="37"/>
    </row>
    <row r="2290" spans="5:5" x14ac:dyDescent="0.3">
      <c r="E2290" s="37"/>
    </row>
    <row r="2291" spans="5:5" x14ac:dyDescent="0.3">
      <c r="E2291" s="37"/>
    </row>
    <row r="2292" spans="5:5" x14ac:dyDescent="0.3">
      <c r="E2292" s="37"/>
    </row>
    <row r="2293" spans="5:5" x14ac:dyDescent="0.3">
      <c r="E2293" s="37"/>
    </row>
    <row r="2294" spans="5:5" x14ac:dyDescent="0.3">
      <c r="E2294" s="37"/>
    </row>
    <row r="2295" spans="5:5" x14ac:dyDescent="0.3">
      <c r="E2295" s="37"/>
    </row>
    <row r="2296" spans="5:5" x14ac:dyDescent="0.3">
      <c r="E2296" s="37"/>
    </row>
    <row r="2297" spans="5:5" x14ac:dyDescent="0.3">
      <c r="E2297" s="37"/>
    </row>
    <row r="2298" spans="5:5" x14ac:dyDescent="0.3">
      <c r="E2298" s="37"/>
    </row>
    <row r="2299" spans="5:5" x14ac:dyDescent="0.3">
      <c r="E2299" s="37"/>
    </row>
    <row r="2300" spans="5:5" x14ac:dyDescent="0.3">
      <c r="E2300" s="37"/>
    </row>
    <row r="2301" spans="5:5" x14ac:dyDescent="0.3">
      <c r="E2301" s="37"/>
    </row>
    <row r="2302" spans="5:5" x14ac:dyDescent="0.3">
      <c r="E2302" s="37"/>
    </row>
    <row r="2303" spans="5:5" x14ac:dyDescent="0.3">
      <c r="E2303" s="37"/>
    </row>
    <row r="2304" spans="5:5" x14ac:dyDescent="0.3">
      <c r="E2304" s="37"/>
    </row>
    <row r="2305" spans="5:5" x14ac:dyDescent="0.3">
      <c r="E2305" s="37"/>
    </row>
    <row r="2306" spans="5:5" x14ac:dyDescent="0.3">
      <c r="E2306" s="37"/>
    </row>
    <row r="2307" spans="5:5" x14ac:dyDescent="0.3">
      <c r="E2307" s="37"/>
    </row>
    <row r="2308" spans="5:5" x14ac:dyDescent="0.3">
      <c r="E2308" s="37"/>
    </row>
    <row r="2309" spans="5:5" x14ac:dyDescent="0.3">
      <c r="E2309" s="37"/>
    </row>
    <row r="2310" spans="5:5" x14ac:dyDescent="0.3">
      <c r="E2310" s="37"/>
    </row>
    <row r="2311" spans="5:5" x14ac:dyDescent="0.3">
      <c r="E2311" s="37"/>
    </row>
    <row r="2312" spans="5:5" x14ac:dyDescent="0.3">
      <c r="E2312" s="37"/>
    </row>
    <row r="2313" spans="5:5" x14ac:dyDescent="0.3">
      <c r="E2313" s="37"/>
    </row>
    <row r="2314" spans="5:5" x14ac:dyDescent="0.3">
      <c r="E2314" s="37"/>
    </row>
    <row r="2315" spans="5:5" x14ac:dyDescent="0.3">
      <c r="E2315" s="37"/>
    </row>
    <row r="2316" spans="5:5" x14ac:dyDescent="0.3">
      <c r="E2316" s="37"/>
    </row>
    <row r="2317" spans="5:5" x14ac:dyDescent="0.3">
      <c r="E2317" s="37"/>
    </row>
    <row r="2318" spans="5:5" x14ac:dyDescent="0.3">
      <c r="E2318" s="37"/>
    </row>
    <row r="2319" spans="5:5" x14ac:dyDescent="0.3">
      <c r="E2319" s="37"/>
    </row>
    <row r="2320" spans="5:5" x14ac:dyDescent="0.3">
      <c r="E2320" s="37"/>
    </row>
    <row r="2321" spans="5:5" x14ac:dyDescent="0.3">
      <c r="E2321" s="37"/>
    </row>
    <row r="2322" spans="5:5" x14ac:dyDescent="0.3">
      <c r="E2322" s="37"/>
    </row>
    <row r="2323" spans="5:5" x14ac:dyDescent="0.3">
      <c r="E2323" s="37"/>
    </row>
    <row r="2324" spans="5:5" x14ac:dyDescent="0.3">
      <c r="E2324" s="37"/>
    </row>
    <row r="2325" spans="5:5" x14ac:dyDescent="0.3">
      <c r="E2325" s="37"/>
    </row>
    <row r="2326" spans="5:5" x14ac:dyDescent="0.3">
      <c r="E2326" s="37"/>
    </row>
    <row r="2327" spans="5:5" x14ac:dyDescent="0.3">
      <c r="E2327" s="37"/>
    </row>
    <row r="2328" spans="5:5" x14ac:dyDescent="0.3">
      <c r="E2328" s="37"/>
    </row>
    <row r="2329" spans="5:5" x14ac:dyDescent="0.3">
      <c r="E2329" s="37"/>
    </row>
    <row r="2330" spans="5:5" x14ac:dyDescent="0.3">
      <c r="E2330" s="37"/>
    </row>
    <row r="2331" spans="5:5" x14ac:dyDescent="0.3">
      <c r="E2331" s="37"/>
    </row>
    <row r="2332" spans="5:5" x14ac:dyDescent="0.3">
      <c r="E2332" s="37"/>
    </row>
    <row r="2333" spans="5:5" x14ac:dyDescent="0.3">
      <c r="E2333" s="37"/>
    </row>
    <row r="2334" spans="5:5" x14ac:dyDescent="0.3">
      <c r="E2334" s="37"/>
    </row>
    <row r="2335" spans="5:5" x14ac:dyDescent="0.3">
      <c r="E2335" s="37"/>
    </row>
    <row r="2336" spans="5:5" x14ac:dyDescent="0.3">
      <c r="E2336" s="37"/>
    </row>
    <row r="2337" spans="5:5" x14ac:dyDescent="0.3">
      <c r="E2337" s="37"/>
    </row>
    <row r="2338" spans="5:5" x14ac:dyDescent="0.3">
      <c r="E2338" s="37"/>
    </row>
    <row r="2339" spans="5:5" x14ac:dyDescent="0.3">
      <c r="E2339" s="37"/>
    </row>
    <row r="2340" spans="5:5" x14ac:dyDescent="0.3">
      <c r="E2340" s="37"/>
    </row>
    <row r="2341" spans="5:5" x14ac:dyDescent="0.3">
      <c r="E2341" s="37"/>
    </row>
    <row r="2342" spans="5:5" x14ac:dyDescent="0.3">
      <c r="E2342" s="37"/>
    </row>
    <row r="2343" spans="5:5" x14ac:dyDescent="0.3">
      <c r="E2343" s="37"/>
    </row>
    <row r="2344" spans="5:5" x14ac:dyDescent="0.3">
      <c r="E2344" s="37"/>
    </row>
    <row r="2345" spans="5:5" x14ac:dyDescent="0.3">
      <c r="E2345" s="37"/>
    </row>
    <row r="2346" spans="5:5" x14ac:dyDescent="0.3">
      <c r="E2346" s="37"/>
    </row>
    <row r="2347" spans="5:5" x14ac:dyDescent="0.3">
      <c r="E2347" s="37"/>
    </row>
    <row r="2348" spans="5:5" x14ac:dyDescent="0.3">
      <c r="E2348" s="37"/>
    </row>
    <row r="2349" spans="5:5" x14ac:dyDescent="0.3">
      <c r="E2349" s="37"/>
    </row>
    <row r="2350" spans="5:5" x14ac:dyDescent="0.3">
      <c r="E2350" s="37"/>
    </row>
    <row r="2351" spans="5:5" x14ac:dyDescent="0.3">
      <c r="E2351" s="37"/>
    </row>
    <row r="2352" spans="5:5" x14ac:dyDescent="0.3">
      <c r="E2352" s="37"/>
    </row>
    <row r="2353" spans="5:5" x14ac:dyDescent="0.3">
      <c r="E2353" s="37"/>
    </row>
    <row r="2354" spans="5:5" x14ac:dyDescent="0.3">
      <c r="E2354" s="37"/>
    </row>
    <row r="2355" spans="5:5" x14ac:dyDescent="0.3">
      <c r="E2355" s="37"/>
    </row>
    <row r="2356" spans="5:5" x14ac:dyDescent="0.3">
      <c r="E2356" s="37"/>
    </row>
    <row r="2357" spans="5:5" x14ac:dyDescent="0.3">
      <c r="E2357" s="37"/>
    </row>
    <row r="2358" spans="5:5" x14ac:dyDescent="0.3">
      <c r="E2358" s="37"/>
    </row>
    <row r="2359" spans="5:5" x14ac:dyDescent="0.3">
      <c r="E2359" s="37"/>
    </row>
    <row r="2360" spans="5:5" x14ac:dyDescent="0.3">
      <c r="E2360" s="37"/>
    </row>
    <row r="2361" spans="5:5" x14ac:dyDescent="0.3">
      <c r="E2361" s="37"/>
    </row>
    <row r="2362" spans="5:5" x14ac:dyDescent="0.3">
      <c r="E2362" s="37"/>
    </row>
    <row r="2363" spans="5:5" x14ac:dyDescent="0.3">
      <c r="E2363" s="37"/>
    </row>
    <row r="2364" spans="5:5" x14ac:dyDescent="0.3">
      <c r="E2364" s="37"/>
    </row>
    <row r="2365" spans="5:5" x14ac:dyDescent="0.3">
      <c r="E2365" s="37"/>
    </row>
    <row r="2366" spans="5:5" x14ac:dyDescent="0.3">
      <c r="E2366" s="37"/>
    </row>
    <row r="2367" spans="5:5" x14ac:dyDescent="0.3">
      <c r="E2367" s="37"/>
    </row>
    <row r="2368" spans="5:5" x14ac:dyDescent="0.3">
      <c r="E2368" s="37"/>
    </row>
    <row r="2369" spans="5:5" x14ac:dyDescent="0.3">
      <c r="E2369" s="37"/>
    </row>
    <row r="2370" spans="5:5" x14ac:dyDescent="0.3">
      <c r="E2370" s="37"/>
    </row>
    <row r="2371" spans="5:5" x14ac:dyDescent="0.3">
      <c r="E2371" s="37"/>
    </row>
    <row r="2372" spans="5:5" x14ac:dyDescent="0.3">
      <c r="E2372" s="37"/>
    </row>
    <row r="2373" spans="5:5" x14ac:dyDescent="0.3">
      <c r="E2373" s="37"/>
    </row>
    <row r="2374" spans="5:5" x14ac:dyDescent="0.3">
      <c r="E2374" s="37"/>
    </row>
    <row r="2375" spans="5:5" x14ac:dyDescent="0.3">
      <c r="E2375" s="37"/>
    </row>
    <row r="2376" spans="5:5" x14ac:dyDescent="0.3">
      <c r="E2376" s="37"/>
    </row>
    <row r="2377" spans="5:5" x14ac:dyDescent="0.3">
      <c r="E2377" s="37"/>
    </row>
    <row r="2378" spans="5:5" x14ac:dyDescent="0.3">
      <c r="E2378" s="37"/>
    </row>
    <row r="2379" spans="5:5" x14ac:dyDescent="0.3">
      <c r="E2379" s="37"/>
    </row>
    <row r="2380" spans="5:5" x14ac:dyDescent="0.3">
      <c r="E2380" s="37"/>
    </row>
    <row r="2381" spans="5:5" x14ac:dyDescent="0.3">
      <c r="E2381" s="37"/>
    </row>
    <row r="2382" spans="5:5" x14ac:dyDescent="0.3">
      <c r="E2382" s="37"/>
    </row>
    <row r="2383" spans="5:5" x14ac:dyDescent="0.3">
      <c r="E2383" s="37"/>
    </row>
    <row r="2384" spans="5:5" x14ac:dyDescent="0.3">
      <c r="E2384" s="37"/>
    </row>
    <row r="2385" spans="5:5" x14ac:dyDescent="0.3">
      <c r="E2385" s="37"/>
    </row>
    <row r="2386" spans="5:5" x14ac:dyDescent="0.3">
      <c r="E2386" s="37"/>
    </row>
    <row r="2387" spans="5:5" x14ac:dyDescent="0.3">
      <c r="E2387" s="37"/>
    </row>
    <row r="2388" spans="5:5" x14ac:dyDescent="0.3">
      <c r="E2388" s="37"/>
    </row>
    <row r="2389" spans="5:5" x14ac:dyDescent="0.3">
      <c r="E2389" s="37"/>
    </row>
    <row r="2390" spans="5:5" x14ac:dyDescent="0.3">
      <c r="E2390" s="37"/>
    </row>
    <row r="2391" spans="5:5" x14ac:dyDescent="0.3">
      <c r="E2391" s="37"/>
    </row>
    <row r="2392" spans="5:5" x14ac:dyDescent="0.3">
      <c r="E2392" s="37"/>
    </row>
    <row r="2393" spans="5:5" x14ac:dyDescent="0.3">
      <c r="E2393" s="37"/>
    </row>
    <row r="2394" spans="5:5" x14ac:dyDescent="0.3">
      <c r="E2394" s="37"/>
    </row>
    <row r="2395" spans="5:5" x14ac:dyDescent="0.3">
      <c r="E2395" s="37"/>
    </row>
    <row r="2396" spans="5:5" x14ac:dyDescent="0.3">
      <c r="E2396" s="37"/>
    </row>
    <row r="2397" spans="5:5" x14ac:dyDescent="0.3">
      <c r="E2397" s="37"/>
    </row>
    <row r="2398" spans="5:5" x14ac:dyDescent="0.3">
      <c r="E2398" s="37"/>
    </row>
    <row r="2399" spans="5:5" x14ac:dyDescent="0.3">
      <c r="E2399" s="37"/>
    </row>
    <row r="2400" spans="5:5" x14ac:dyDescent="0.3">
      <c r="E2400" s="37"/>
    </row>
    <row r="2401" spans="5:5" x14ac:dyDescent="0.3">
      <c r="E2401" s="37"/>
    </row>
    <row r="2402" spans="5:5" x14ac:dyDescent="0.3">
      <c r="E2402" s="37"/>
    </row>
    <row r="2403" spans="5:5" x14ac:dyDescent="0.3">
      <c r="E2403" s="37"/>
    </row>
    <row r="2404" spans="5:5" x14ac:dyDescent="0.3">
      <c r="E2404" s="37"/>
    </row>
    <row r="2405" spans="5:5" x14ac:dyDescent="0.3">
      <c r="E2405" s="37"/>
    </row>
    <row r="2406" spans="5:5" x14ac:dyDescent="0.3">
      <c r="E2406" s="37"/>
    </row>
    <row r="2407" spans="5:5" x14ac:dyDescent="0.3">
      <c r="E2407" s="37"/>
    </row>
    <row r="2408" spans="5:5" x14ac:dyDescent="0.3">
      <c r="E2408" s="37"/>
    </row>
    <row r="2409" spans="5:5" x14ac:dyDescent="0.3">
      <c r="E2409" s="37"/>
    </row>
    <row r="2410" spans="5:5" x14ac:dyDescent="0.3">
      <c r="E2410" s="37"/>
    </row>
    <row r="2411" spans="5:5" x14ac:dyDescent="0.3">
      <c r="E2411" s="37"/>
    </row>
    <row r="2412" spans="5:5" x14ac:dyDescent="0.3">
      <c r="E2412" s="37"/>
    </row>
    <row r="2413" spans="5:5" x14ac:dyDescent="0.3">
      <c r="E2413" s="37"/>
    </row>
    <row r="2414" spans="5:5" x14ac:dyDescent="0.3">
      <c r="E2414" s="37"/>
    </row>
    <row r="2415" spans="5:5" x14ac:dyDescent="0.3">
      <c r="E2415" s="37"/>
    </row>
    <row r="2416" spans="5:5" x14ac:dyDescent="0.3">
      <c r="E2416" s="37"/>
    </row>
    <row r="2417" spans="5:5" x14ac:dyDescent="0.3">
      <c r="E2417" s="37"/>
    </row>
    <row r="2418" spans="5:5" x14ac:dyDescent="0.3">
      <c r="E2418" s="37"/>
    </row>
    <row r="2419" spans="5:5" x14ac:dyDescent="0.3">
      <c r="E2419" s="37"/>
    </row>
    <row r="2420" spans="5:5" x14ac:dyDescent="0.3">
      <c r="E2420" s="37"/>
    </row>
    <row r="2421" spans="5:5" x14ac:dyDescent="0.3">
      <c r="E2421" s="37"/>
    </row>
    <row r="2422" spans="5:5" x14ac:dyDescent="0.3">
      <c r="E2422" s="37"/>
    </row>
    <row r="2423" spans="5:5" x14ac:dyDescent="0.3">
      <c r="E2423" s="37"/>
    </row>
    <row r="2424" spans="5:5" x14ac:dyDescent="0.3">
      <c r="E2424" s="37"/>
    </row>
    <row r="2425" spans="5:5" x14ac:dyDescent="0.3">
      <c r="E2425" s="37"/>
    </row>
    <row r="2426" spans="5:5" x14ac:dyDescent="0.3">
      <c r="E2426" s="37"/>
    </row>
    <row r="2427" spans="5:5" x14ac:dyDescent="0.3">
      <c r="E2427" s="37"/>
    </row>
    <row r="2428" spans="5:5" x14ac:dyDescent="0.3">
      <c r="E2428" s="37"/>
    </row>
    <row r="2429" spans="5:5" x14ac:dyDescent="0.3">
      <c r="E2429" s="37"/>
    </row>
    <row r="2430" spans="5:5" x14ac:dyDescent="0.3">
      <c r="E2430" s="37"/>
    </row>
    <row r="2431" spans="5:5" x14ac:dyDescent="0.3">
      <c r="E2431" s="37"/>
    </row>
    <row r="2432" spans="5:5" x14ac:dyDescent="0.3">
      <c r="E2432" s="37"/>
    </row>
    <row r="2433" spans="5:5" x14ac:dyDescent="0.3">
      <c r="E2433" s="37"/>
    </row>
    <row r="2434" spans="5:5" x14ac:dyDescent="0.3">
      <c r="E2434" s="37"/>
    </row>
    <row r="2435" spans="5:5" x14ac:dyDescent="0.3">
      <c r="E2435" s="37"/>
    </row>
    <row r="2436" spans="5:5" x14ac:dyDescent="0.3">
      <c r="E2436" s="37"/>
    </row>
    <row r="2437" spans="5:5" x14ac:dyDescent="0.3">
      <c r="E2437" s="37"/>
    </row>
    <row r="2438" spans="5:5" x14ac:dyDescent="0.3">
      <c r="E2438" s="37"/>
    </row>
    <row r="2439" spans="5:5" x14ac:dyDescent="0.3">
      <c r="E2439" s="37"/>
    </row>
    <row r="2440" spans="5:5" x14ac:dyDescent="0.3">
      <c r="E2440" s="37"/>
    </row>
    <row r="2441" spans="5:5" x14ac:dyDescent="0.3">
      <c r="E2441" s="37"/>
    </row>
    <row r="2442" spans="5:5" x14ac:dyDescent="0.3">
      <c r="E2442" s="37"/>
    </row>
    <row r="2443" spans="5:5" x14ac:dyDescent="0.3">
      <c r="E2443" s="37"/>
    </row>
    <row r="2444" spans="5:5" x14ac:dyDescent="0.3">
      <c r="E2444" s="37"/>
    </row>
    <row r="2445" spans="5:5" x14ac:dyDescent="0.3">
      <c r="E2445" s="37"/>
    </row>
    <row r="2446" spans="5:5" x14ac:dyDescent="0.3">
      <c r="E2446" s="37"/>
    </row>
    <row r="2447" spans="5:5" x14ac:dyDescent="0.3">
      <c r="E2447" s="37"/>
    </row>
    <row r="2448" spans="5:5" x14ac:dyDescent="0.3">
      <c r="E2448" s="37"/>
    </row>
    <row r="2449" spans="5:5" x14ac:dyDescent="0.3">
      <c r="E2449" s="37"/>
    </row>
    <row r="2450" spans="5:5" x14ac:dyDescent="0.3">
      <c r="E2450" s="37"/>
    </row>
    <row r="2451" spans="5:5" x14ac:dyDescent="0.3">
      <c r="E2451" s="37"/>
    </row>
    <row r="2452" spans="5:5" x14ac:dyDescent="0.3">
      <c r="E2452" s="37"/>
    </row>
    <row r="2453" spans="5:5" x14ac:dyDescent="0.3">
      <c r="E2453" s="37"/>
    </row>
    <row r="2454" spans="5:5" x14ac:dyDescent="0.3">
      <c r="E2454" s="37"/>
    </row>
    <row r="2455" spans="5:5" x14ac:dyDescent="0.3">
      <c r="E2455" s="37"/>
    </row>
    <row r="2456" spans="5:5" x14ac:dyDescent="0.3">
      <c r="E2456" s="37"/>
    </row>
    <row r="2457" spans="5:5" x14ac:dyDescent="0.3">
      <c r="E2457" s="37"/>
    </row>
    <row r="2458" spans="5:5" x14ac:dyDescent="0.3">
      <c r="E2458" s="37"/>
    </row>
    <row r="2459" spans="5:5" x14ac:dyDescent="0.3">
      <c r="E2459" s="37"/>
    </row>
    <row r="2460" spans="5:5" x14ac:dyDescent="0.3">
      <c r="E2460" s="37"/>
    </row>
    <row r="2461" spans="5:5" x14ac:dyDescent="0.3">
      <c r="E2461" s="37"/>
    </row>
    <row r="2462" spans="5:5" x14ac:dyDescent="0.3">
      <c r="E2462" s="37"/>
    </row>
    <row r="2463" spans="5:5" x14ac:dyDescent="0.3">
      <c r="E2463" s="37"/>
    </row>
    <row r="2464" spans="5:5" x14ac:dyDescent="0.3">
      <c r="E2464" s="37"/>
    </row>
    <row r="2465" spans="5:5" x14ac:dyDescent="0.3">
      <c r="E2465" s="37"/>
    </row>
    <row r="2466" spans="5:5" x14ac:dyDescent="0.3">
      <c r="E2466" s="37"/>
    </row>
    <row r="2467" spans="5:5" x14ac:dyDescent="0.3">
      <c r="E2467" s="37"/>
    </row>
    <row r="2468" spans="5:5" x14ac:dyDescent="0.3">
      <c r="E2468" s="37"/>
    </row>
    <row r="2469" spans="5:5" x14ac:dyDescent="0.3">
      <c r="E2469" s="37"/>
    </row>
    <row r="2470" spans="5:5" x14ac:dyDescent="0.3">
      <c r="E2470" s="37"/>
    </row>
    <row r="2471" spans="5:5" x14ac:dyDescent="0.3">
      <c r="E2471" s="37"/>
    </row>
    <row r="2472" spans="5:5" x14ac:dyDescent="0.3">
      <c r="E2472" s="37"/>
    </row>
    <row r="2473" spans="5:5" x14ac:dyDescent="0.3">
      <c r="E2473" s="37"/>
    </row>
    <row r="2474" spans="5:5" x14ac:dyDescent="0.3">
      <c r="E2474" s="37"/>
    </row>
    <row r="2475" spans="5:5" x14ac:dyDescent="0.3">
      <c r="E2475" s="37"/>
    </row>
    <row r="2476" spans="5:5" x14ac:dyDescent="0.3">
      <c r="E2476" s="37"/>
    </row>
    <row r="2477" spans="5:5" x14ac:dyDescent="0.3">
      <c r="E2477" s="37"/>
    </row>
    <row r="2478" spans="5:5" x14ac:dyDescent="0.3">
      <c r="E2478" s="37"/>
    </row>
    <row r="2479" spans="5:5" x14ac:dyDescent="0.3">
      <c r="E2479" s="37"/>
    </row>
    <row r="2480" spans="5:5" x14ac:dyDescent="0.3">
      <c r="E2480" s="37"/>
    </row>
    <row r="2481" spans="5:5" x14ac:dyDescent="0.3">
      <c r="E2481" s="37"/>
    </row>
    <row r="2482" spans="5:5" x14ac:dyDescent="0.3">
      <c r="E2482" s="37"/>
    </row>
    <row r="2483" spans="5:5" x14ac:dyDescent="0.3">
      <c r="E2483" s="37"/>
    </row>
    <row r="2484" spans="5:5" x14ac:dyDescent="0.3">
      <c r="E2484" s="37"/>
    </row>
    <row r="2485" spans="5:5" x14ac:dyDescent="0.3">
      <c r="E2485" s="37"/>
    </row>
    <row r="2486" spans="5:5" x14ac:dyDescent="0.3">
      <c r="E2486" s="37"/>
    </row>
    <row r="2487" spans="5:5" x14ac:dyDescent="0.3">
      <c r="E2487" s="37"/>
    </row>
    <row r="2488" spans="5:5" x14ac:dyDescent="0.3">
      <c r="E2488" s="37"/>
    </row>
    <row r="2489" spans="5:5" x14ac:dyDescent="0.3">
      <c r="E2489" s="37"/>
    </row>
    <row r="2490" spans="5:5" x14ac:dyDescent="0.3">
      <c r="E2490" s="37"/>
    </row>
    <row r="2491" spans="5:5" x14ac:dyDescent="0.3">
      <c r="E2491" s="37"/>
    </row>
    <row r="2492" spans="5:5" x14ac:dyDescent="0.3">
      <c r="E2492" s="37"/>
    </row>
    <row r="2493" spans="5:5" x14ac:dyDescent="0.3">
      <c r="E2493" s="37"/>
    </row>
    <row r="2494" spans="5:5" x14ac:dyDescent="0.3">
      <c r="E2494" s="37"/>
    </row>
    <row r="2495" spans="5:5" x14ac:dyDescent="0.3">
      <c r="E2495" s="37"/>
    </row>
    <row r="2496" spans="5:5" x14ac:dyDescent="0.3">
      <c r="E2496" s="37"/>
    </row>
    <row r="2497" spans="5:5" x14ac:dyDescent="0.3">
      <c r="E2497" s="37"/>
    </row>
    <row r="2498" spans="5:5" x14ac:dyDescent="0.3">
      <c r="E2498" s="37"/>
    </row>
    <row r="2499" spans="5:5" x14ac:dyDescent="0.3">
      <c r="E2499" s="37"/>
    </row>
    <row r="2500" spans="5:5" x14ac:dyDescent="0.3">
      <c r="E2500" s="37"/>
    </row>
    <row r="2501" spans="5:5" x14ac:dyDescent="0.3">
      <c r="E2501" s="37"/>
    </row>
    <row r="2502" spans="5:5" x14ac:dyDescent="0.3">
      <c r="E2502" s="37"/>
    </row>
    <row r="2503" spans="5:5" x14ac:dyDescent="0.3">
      <c r="E2503" s="37"/>
    </row>
    <row r="2504" spans="5:5" x14ac:dyDescent="0.3">
      <c r="E2504" s="37"/>
    </row>
    <row r="2505" spans="5:5" x14ac:dyDescent="0.3">
      <c r="E2505" s="37"/>
    </row>
    <row r="2506" spans="5:5" x14ac:dyDescent="0.3">
      <c r="E2506" s="37"/>
    </row>
    <row r="2507" spans="5:5" x14ac:dyDescent="0.3">
      <c r="E2507" s="37"/>
    </row>
    <row r="2508" spans="5:5" x14ac:dyDescent="0.3">
      <c r="E2508" s="37"/>
    </row>
    <row r="2509" spans="5:5" x14ac:dyDescent="0.3">
      <c r="E2509" s="37"/>
    </row>
    <row r="2510" spans="5:5" x14ac:dyDescent="0.3">
      <c r="E2510" s="37"/>
    </row>
    <row r="2511" spans="5:5" x14ac:dyDescent="0.3">
      <c r="E2511" s="37"/>
    </row>
    <row r="2512" spans="5:5" x14ac:dyDescent="0.3">
      <c r="E2512" s="37"/>
    </row>
    <row r="2513" spans="5:5" x14ac:dyDescent="0.3">
      <c r="E2513" s="37"/>
    </row>
    <row r="2514" spans="5:5" x14ac:dyDescent="0.3">
      <c r="E2514" s="37"/>
    </row>
    <row r="2515" spans="5:5" x14ac:dyDescent="0.3">
      <c r="E2515" s="37"/>
    </row>
    <row r="2516" spans="5:5" x14ac:dyDescent="0.3">
      <c r="E2516" s="37"/>
    </row>
    <row r="2517" spans="5:5" x14ac:dyDescent="0.3">
      <c r="E2517" s="37"/>
    </row>
    <row r="2518" spans="5:5" x14ac:dyDescent="0.3">
      <c r="E2518" s="37"/>
    </row>
    <row r="2519" spans="5:5" x14ac:dyDescent="0.3">
      <c r="E2519" s="37"/>
    </row>
    <row r="2520" spans="5:5" x14ac:dyDescent="0.3">
      <c r="E2520" s="37"/>
    </row>
    <row r="2521" spans="5:5" x14ac:dyDescent="0.3">
      <c r="E2521" s="37"/>
    </row>
    <row r="2522" spans="5:5" x14ac:dyDescent="0.3">
      <c r="E2522" s="37"/>
    </row>
    <row r="2523" spans="5:5" x14ac:dyDescent="0.3">
      <c r="E2523" s="37"/>
    </row>
    <row r="2524" spans="5:5" x14ac:dyDescent="0.3">
      <c r="E2524" s="37"/>
    </row>
    <row r="2525" spans="5:5" x14ac:dyDescent="0.3">
      <c r="E2525" s="37"/>
    </row>
    <row r="2526" spans="5:5" x14ac:dyDescent="0.3">
      <c r="E2526" s="37"/>
    </row>
    <row r="2527" spans="5:5" x14ac:dyDescent="0.3">
      <c r="E2527" s="37"/>
    </row>
    <row r="2528" spans="5:5" x14ac:dyDescent="0.3">
      <c r="E2528" s="37"/>
    </row>
    <row r="2529" spans="5:5" x14ac:dyDescent="0.3">
      <c r="E2529" s="37"/>
    </row>
    <row r="2530" spans="5:5" x14ac:dyDescent="0.3">
      <c r="E2530" s="37"/>
    </row>
    <row r="2531" spans="5:5" x14ac:dyDescent="0.3">
      <c r="E2531" s="37"/>
    </row>
    <row r="2532" spans="5:5" x14ac:dyDescent="0.3">
      <c r="E2532" s="37"/>
    </row>
    <row r="2533" spans="5:5" x14ac:dyDescent="0.3">
      <c r="E2533" s="37"/>
    </row>
    <row r="2534" spans="5:5" x14ac:dyDescent="0.3">
      <c r="E2534" s="37"/>
    </row>
    <row r="2535" spans="5:5" x14ac:dyDescent="0.3">
      <c r="E2535" s="37"/>
    </row>
    <row r="2536" spans="5:5" x14ac:dyDescent="0.3">
      <c r="E2536" s="37"/>
    </row>
    <row r="2537" spans="5:5" x14ac:dyDescent="0.3">
      <c r="E2537" s="37"/>
    </row>
    <row r="2538" spans="5:5" x14ac:dyDescent="0.3">
      <c r="E2538" s="37"/>
    </row>
    <row r="2539" spans="5:5" x14ac:dyDescent="0.3">
      <c r="E2539" s="37"/>
    </row>
    <row r="2540" spans="5:5" x14ac:dyDescent="0.3">
      <c r="E2540" s="37"/>
    </row>
    <row r="2541" spans="5:5" x14ac:dyDescent="0.3">
      <c r="E2541" s="37"/>
    </row>
    <row r="2542" spans="5:5" x14ac:dyDescent="0.3">
      <c r="E2542" s="37"/>
    </row>
    <row r="2543" spans="5:5" x14ac:dyDescent="0.3">
      <c r="E2543" s="37"/>
    </row>
    <row r="2544" spans="5:5" x14ac:dyDescent="0.3">
      <c r="E2544" s="37"/>
    </row>
    <row r="2545" spans="5:5" x14ac:dyDescent="0.3">
      <c r="E2545" s="37"/>
    </row>
    <row r="2546" spans="5:5" x14ac:dyDescent="0.3">
      <c r="E2546" s="37"/>
    </row>
    <row r="2547" spans="5:5" x14ac:dyDescent="0.3">
      <c r="E2547" s="37"/>
    </row>
    <row r="2548" spans="5:5" x14ac:dyDescent="0.3">
      <c r="E2548" s="37"/>
    </row>
    <row r="2549" spans="5:5" x14ac:dyDescent="0.3">
      <c r="E2549" s="37"/>
    </row>
    <row r="2550" spans="5:5" x14ac:dyDescent="0.3">
      <c r="E2550" s="37"/>
    </row>
    <row r="2551" spans="5:5" x14ac:dyDescent="0.3">
      <c r="E2551" s="37"/>
    </row>
    <row r="2552" spans="5:5" x14ac:dyDescent="0.3">
      <c r="E2552" s="37"/>
    </row>
    <row r="2553" spans="5:5" x14ac:dyDescent="0.3">
      <c r="E2553" s="37"/>
    </row>
    <row r="2554" spans="5:5" x14ac:dyDescent="0.3">
      <c r="E2554" s="37"/>
    </row>
    <row r="2555" spans="5:5" x14ac:dyDescent="0.3">
      <c r="E2555" s="37"/>
    </row>
    <row r="2556" spans="5:5" x14ac:dyDescent="0.3">
      <c r="E2556" s="37"/>
    </row>
    <row r="2557" spans="5:5" x14ac:dyDescent="0.3">
      <c r="E2557" s="37"/>
    </row>
    <row r="2558" spans="5:5" x14ac:dyDescent="0.3">
      <c r="E2558" s="37"/>
    </row>
    <row r="2559" spans="5:5" x14ac:dyDescent="0.3">
      <c r="E2559" s="37"/>
    </row>
    <row r="2560" spans="5:5" x14ac:dyDescent="0.3">
      <c r="E2560" s="37"/>
    </row>
    <row r="2561" spans="5:5" x14ac:dyDescent="0.3">
      <c r="E2561" s="37"/>
    </row>
    <row r="2562" spans="5:5" x14ac:dyDescent="0.3">
      <c r="E2562" s="37"/>
    </row>
    <row r="2563" spans="5:5" x14ac:dyDescent="0.3">
      <c r="E2563" s="37"/>
    </row>
    <row r="2564" spans="5:5" x14ac:dyDescent="0.3">
      <c r="E2564" s="37"/>
    </row>
    <row r="2565" spans="5:5" x14ac:dyDescent="0.3">
      <c r="E2565" s="37"/>
    </row>
    <row r="2566" spans="5:5" x14ac:dyDescent="0.3">
      <c r="E2566" s="37"/>
    </row>
    <row r="2567" spans="5:5" x14ac:dyDescent="0.3">
      <c r="E2567" s="37"/>
    </row>
    <row r="2568" spans="5:5" x14ac:dyDescent="0.3">
      <c r="E2568" s="37"/>
    </row>
    <row r="2569" spans="5:5" x14ac:dyDescent="0.3">
      <c r="E2569" s="37"/>
    </row>
    <row r="2570" spans="5:5" x14ac:dyDescent="0.3">
      <c r="E2570" s="37"/>
    </row>
    <row r="2571" spans="5:5" x14ac:dyDescent="0.3">
      <c r="E2571" s="37"/>
    </row>
    <row r="2572" spans="5:5" x14ac:dyDescent="0.3">
      <c r="E2572" s="37"/>
    </row>
    <row r="2573" spans="5:5" x14ac:dyDescent="0.3">
      <c r="E2573" s="37"/>
    </row>
    <row r="2574" spans="5:5" x14ac:dyDescent="0.3">
      <c r="E2574" s="37"/>
    </row>
    <row r="2575" spans="5:5" x14ac:dyDescent="0.3">
      <c r="E2575" s="37"/>
    </row>
    <row r="2576" spans="5:5" x14ac:dyDescent="0.3">
      <c r="E2576" s="37"/>
    </row>
    <row r="2577" spans="5:5" x14ac:dyDescent="0.3">
      <c r="E2577" s="37"/>
    </row>
    <row r="2578" spans="5:5" x14ac:dyDescent="0.3">
      <c r="E2578" s="37"/>
    </row>
    <row r="2579" spans="5:5" x14ac:dyDescent="0.3">
      <c r="E2579" s="37"/>
    </row>
    <row r="2580" spans="5:5" x14ac:dyDescent="0.3">
      <c r="E2580" s="37"/>
    </row>
    <row r="2581" spans="5:5" x14ac:dyDescent="0.3">
      <c r="E2581" s="37"/>
    </row>
    <row r="2582" spans="5:5" x14ac:dyDescent="0.3">
      <c r="E2582" s="37"/>
    </row>
    <row r="2583" spans="5:5" x14ac:dyDescent="0.3">
      <c r="E2583" s="37"/>
    </row>
    <row r="2584" spans="5:5" x14ac:dyDescent="0.3">
      <c r="E2584" s="37"/>
    </row>
    <row r="2585" spans="5:5" x14ac:dyDescent="0.3">
      <c r="E2585" s="37"/>
    </row>
    <row r="2586" spans="5:5" x14ac:dyDescent="0.3">
      <c r="E2586" s="37"/>
    </row>
    <row r="2587" spans="5:5" x14ac:dyDescent="0.3">
      <c r="E2587" s="37"/>
    </row>
    <row r="2588" spans="5:5" x14ac:dyDescent="0.3">
      <c r="E2588" s="37"/>
    </row>
    <row r="2589" spans="5:5" x14ac:dyDescent="0.3">
      <c r="E2589" s="37"/>
    </row>
    <row r="2590" spans="5:5" x14ac:dyDescent="0.3">
      <c r="E2590" s="37"/>
    </row>
    <row r="2591" spans="5:5" x14ac:dyDescent="0.3">
      <c r="E2591" s="37"/>
    </row>
    <row r="2592" spans="5:5" x14ac:dyDescent="0.3">
      <c r="E2592" s="37"/>
    </row>
    <row r="2593" spans="5:5" x14ac:dyDescent="0.3">
      <c r="E2593" s="37"/>
    </row>
    <row r="2594" spans="5:5" x14ac:dyDescent="0.3">
      <c r="E2594" s="37"/>
    </row>
    <row r="2595" spans="5:5" x14ac:dyDescent="0.3">
      <c r="E2595" s="37"/>
    </row>
    <row r="2596" spans="5:5" x14ac:dyDescent="0.3">
      <c r="E2596" s="37"/>
    </row>
    <row r="2597" spans="5:5" x14ac:dyDescent="0.3">
      <c r="E2597" s="37"/>
    </row>
    <row r="2598" spans="5:5" x14ac:dyDescent="0.3">
      <c r="E2598" s="37"/>
    </row>
    <row r="2599" spans="5:5" x14ac:dyDescent="0.3">
      <c r="E2599" s="37"/>
    </row>
    <row r="2600" spans="5:5" x14ac:dyDescent="0.3">
      <c r="E2600" s="37"/>
    </row>
    <row r="2601" spans="5:5" x14ac:dyDescent="0.3">
      <c r="E2601" s="37"/>
    </row>
    <row r="2602" spans="5:5" x14ac:dyDescent="0.3">
      <c r="E2602" s="37"/>
    </row>
    <row r="2603" spans="5:5" x14ac:dyDescent="0.3">
      <c r="E2603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workbookViewId="0">
      <selection activeCell="K18" sqref="K18"/>
    </sheetView>
  </sheetViews>
  <sheetFormatPr defaultRowHeight="14.4" x14ac:dyDescent="0.3"/>
  <cols>
    <col min="6" max="6" width="11.33203125" customWidth="1"/>
    <col min="8" max="8" width="13.5546875" bestFit="1" customWidth="1"/>
    <col min="262" max="262" width="11.33203125" customWidth="1"/>
    <col min="518" max="518" width="11.33203125" customWidth="1"/>
    <col min="774" max="774" width="11.33203125" customWidth="1"/>
    <col min="1030" max="1030" width="11.33203125" customWidth="1"/>
    <col min="1286" max="1286" width="11.33203125" customWidth="1"/>
    <col min="1542" max="1542" width="11.33203125" customWidth="1"/>
    <col min="1798" max="1798" width="11.33203125" customWidth="1"/>
    <col min="2054" max="2054" width="11.33203125" customWidth="1"/>
    <col min="2310" max="2310" width="11.33203125" customWidth="1"/>
    <col min="2566" max="2566" width="11.33203125" customWidth="1"/>
    <col min="2822" max="2822" width="11.33203125" customWidth="1"/>
    <col min="3078" max="3078" width="11.33203125" customWidth="1"/>
    <col min="3334" max="3334" width="11.33203125" customWidth="1"/>
    <col min="3590" max="3590" width="11.33203125" customWidth="1"/>
    <col min="3846" max="3846" width="11.33203125" customWidth="1"/>
    <col min="4102" max="4102" width="11.33203125" customWidth="1"/>
    <col min="4358" max="4358" width="11.33203125" customWidth="1"/>
    <col min="4614" max="4614" width="11.33203125" customWidth="1"/>
    <col min="4870" max="4870" width="11.33203125" customWidth="1"/>
    <col min="5126" max="5126" width="11.33203125" customWidth="1"/>
    <col min="5382" max="5382" width="11.33203125" customWidth="1"/>
    <col min="5638" max="5638" width="11.33203125" customWidth="1"/>
    <col min="5894" max="5894" width="11.33203125" customWidth="1"/>
    <col min="6150" max="6150" width="11.33203125" customWidth="1"/>
    <col min="6406" max="6406" width="11.33203125" customWidth="1"/>
    <col min="6662" max="6662" width="11.33203125" customWidth="1"/>
    <col min="6918" max="6918" width="11.33203125" customWidth="1"/>
    <col min="7174" max="7174" width="11.33203125" customWidth="1"/>
    <col min="7430" max="7430" width="11.33203125" customWidth="1"/>
    <col min="7686" max="7686" width="11.33203125" customWidth="1"/>
    <col min="7942" max="7942" width="11.33203125" customWidth="1"/>
    <col min="8198" max="8198" width="11.33203125" customWidth="1"/>
    <col min="8454" max="8454" width="11.33203125" customWidth="1"/>
    <col min="8710" max="8710" width="11.33203125" customWidth="1"/>
    <col min="8966" max="8966" width="11.33203125" customWidth="1"/>
    <col min="9222" max="9222" width="11.33203125" customWidth="1"/>
    <col min="9478" max="9478" width="11.33203125" customWidth="1"/>
    <col min="9734" max="9734" width="11.33203125" customWidth="1"/>
    <col min="9990" max="9990" width="11.33203125" customWidth="1"/>
    <col min="10246" max="10246" width="11.33203125" customWidth="1"/>
    <col min="10502" max="10502" width="11.33203125" customWidth="1"/>
    <col min="10758" max="10758" width="11.33203125" customWidth="1"/>
    <col min="11014" max="11014" width="11.33203125" customWidth="1"/>
    <col min="11270" max="11270" width="11.33203125" customWidth="1"/>
    <col min="11526" max="11526" width="11.33203125" customWidth="1"/>
    <col min="11782" max="11782" width="11.33203125" customWidth="1"/>
    <col min="12038" max="12038" width="11.33203125" customWidth="1"/>
    <col min="12294" max="12294" width="11.33203125" customWidth="1"/>
    <col min="12550" max="12550" width="11.33203125" customWidth="1"/>
    <col min="12806" max="12806" width="11.33203125" customWidth="1"/>
    <col min="13062" max="13062" width="11.33203125" customWidth="1"/>
    <col min="13318" max="13318" width="11.33203125" customWidth="1"/>
    <col min="13574" max="13574" width="11.33203125" customWidth="1"/>
    <col min="13830" max="13830" width="11.33203125" customWidth="1"/>
    <col min="14086" max="14086" width="11.33203125" customWidth="1"/>
    <col min="14342" max="14342" width="11.33203125" customWidth="1"/>
    <col min="14598" max="14598" width="11.33203125" customWidth="1"/>
    <col min="14854" max="14854" width="11.33203125" customWidth="1"/>
    <col min="15110" max="15110" width="11.33203125" customWidth="1"/>
    <col min="15366" max="15366" width="11.33203125" customWidth="1"/>
    <col min="15622" max="15622" width="11.33203125" customWidth="1"/>
    <col min="15878" max="15878" width="11.33203125" customWidth="1"/>
    <col min="16134" max="16134" width="11.33203125" customWidth="1"/>
  </cols>
  <sheetData>
    <row r="1" spans="1:8" x14ac:dyDescent="0.3">
      <c r="A1" s="62" t="s">
        <v>64</v>
      </c>
      <c r="B1" s="62" t="s">
        <v>106</v>
      </c>
      <c r="C1" s="62" t="s">
        <v>107</v>
      </c>
      <c r="D1" s="62" t="s">
        <v>123</v>
      </c>
      <c r="E1" s="42" t="s">
        <v>124</v>
      </c>
      <c r="F1" s="42" t="s">
        <v>125</v>
      </c>
      <c r="G1" s="77" t="s">
        <v>126</v>
      </c>
      <c r="H1" s="80"/>
    </row>
    <row r="2" spans="1:8" ht="15" thickBot="1" x14ac:dyDescent="0.35">
      <c r="A2" s="62" t="s">
        <v>17</v>
      </c>
      <c r="B2" s="62" t="s">
        <v>69</v>
      </c>
      <c r="C2" s="62" t="s">
        <v>69</v>
      </c>
      <c r="D2" s="62" t="s">
        <v>17</v>
      </c>
      <c r="E2" s="17">
        <v>1</v>
      </c>
      <c r="F2" s="17">
        <v>0.5</v>
      </c>
      <c r="G2" s="78">
        <v>0.2</v>
      </c>
      <c r="H2" s="81" t="s">
        <v>154</v>
      </c>
    </row>
    <row r="3" spans="1:8" x14ac:dyDescent="0.3">
      <c r="A3" s="62" t="s">
        <v>73</v>
      </c>
      <c r="B3" s="62">
        <v>46.162738204061</v>
      </c>
      <c r="C3" s="62">
        <v>411.95289293375998</v>
      </c>
      <c r="D3" s="62" t="s">
        <v>74</v>
      </c>
      <c r="E3" s="62">
        <f>IF(D3="argila",1,0)</f>
        <v>1</v>
      </c>
      <c r="F3" s="62">
        <f>IF(D3="marna",0.5,0)</f>
        <v>0</v>
      </c>
      <c r="G3" s="62">
        <f>IF(D3="gresie",0.2,0)</f>
        <v>0</v>
      </c>
      <c r="H3" s="79">
        <f t="shared" ref="H3:H26" si="0">SUM(E3:G3)</f>
        <v>1</v>
      </c>
    </row>
    <row r="4" spans="1:8" x14ac:dyDescent="0.3">
      <c r="A4" s="62" t="s">
        <v>75</v>
      </c>
      <c r="B4" s="62">
        <v>140.16987720584001</v>
      </c>
      <c r="C4" s="62">
        <v>463.14489932087002</v>
      </c>
      <c r="D4" s="62" t="s">
        <v>74</v>
      </c>
      <c r="E4" s="62">
        <f t="shared" ref="E4:E26" si="1">IF(D4="argila",1,0)</f>
        <v>1</v>
      </c>
      <c r="F4" s="62">
        <f t="shared" ref="F4:F26" si="2">IF(D4="marna",0.5,0)</f>
        <v>0</v>
      </c>
      <c r="G4" s="62">
        <f t="shared" ref="G4:G26" si="3">IF(D4="gresie",0.2,0)</f>
        <v>0</v>
      </c>
      <c r="H4" s="62">
        <f t="shared" si="0"/>
        <v>1</v>
      </c>
    </row>
    <row r="5" spans="1:8" x14ac:dyDescent="0.3">
      <c r="A5" s="62" t="s">
        <v>76</v>
      </c>
      <c r="B5" s="62">
        <v>321.66880894194998</v>
      </c>
      <c r="C5" s="62">
        <v>444.52962427100999</v>
      </c>
      <c r="D5" s="62" t="s">
        <v>74</v>
      </c>
      <c r="E5" s="62">
        <f t="shared" si="1"/>
        <v>1</v>
      </c>
      <c r="F5" s="62">
        <f t="shared" si="2"/>
        <v>0</v>
      </c>
      <c r="G5" s="62">
        <f t="shared" si="3"/>
        <v>0</v>
      </c>
      <c r="H5" s="62">
        <f t="shared" si="0"/>
        <v>1</v>
      </c>
    </row>
    <row r="6" spans="1:8" x14ac:dyDescent="0.3">
      <c r="A6" s="62" t="s">
        <v>77</v>
      </c>
      <c r="B6" s="62">
        <v>164.36973477065999</v>
      </c>
      <c r="C6" s="62">
        <v>369.13776031908998</v>
      </c>
      <c r="D6" s="62" t="s">
        <v>74</v>
      </c>
      <c r="E6" s="62">
        <f t="shared" si="1"/>
        <v>1</v>
      </c>
      <c r="F6" s="62">
        <f t="shared" si="2"/>
        <v>0</v>
      </c>
      <c r="G6" s="62">
        <f t="shared" si="3"/>
        <v>0</v>
      </c>
      <c r="H6" s="62">
        <f t="shared" si="0"/>
        <v>1</v>
      </c>
    </row>
    <row r="7" spans="1:8" x14ac:dyDescent="0.3">
      <c r="A7" s="62" t="s">
        <v>78</v>
      </c>
      <c r="B7" s="62">
        <v>300.26124263461998</v>
      </c>
      <c r="C7" s="62">
        <v>353.31477652670998</v>
      </c>
      <c r="D7" s="62" t="s">
        <v>74</v>
      </c>
      <c r="E7" s="62">
        <f t="shared" si="1"/>
        <v>1</v>
      </c>
      <c r="F7" s="62">
        <f t="shared" si="2"/>
        <v>0</v>
      </c>
      <c r="G7" s="62">
        <f t="shared" si="3"/>
        <v>0</v>
      </c>
      <c r="H7" s="62">
        <f t="shared" si="0"/>
        <v>1</v>
      </c>
    </row>
    <row r="8" spans="1:8" x14ac:dyDescent="0.3">
      <c r="A8" s="62" t="s">
        <v>79</v>
      </c>
      <c r="B8" s="62">
        <v>182.05424606802001</v>
      </c>
      <c r="C8" s="62">
        <v>302.12277013959999</v>
      </c>
      <c r="D8" s="62" t="s">
        <v>74</v>
      </c>
      <c r="E8" s="62">
        <f t="shared" si="1"/>
        <v>1</v>
      </c>
      <c r="F8" s="62">
        <f t="shared" si="2"/>
        <v>0</v>
      </c>
      <c r="G8" s="62">
        <f t="shared" si="3"/>
        <v>0</v>
      </c>
      <c r="H8" s="62">
        <f t="shared" si="0"/>
        <v>1</v>
      </c>
    </row>
    <row r="9" spans="1:8" x14ac:dyDescent="0.3">
      <c r="A9" s="62" t="s">
        <v>80</v>
      </c>
      <c r="B9" s="62">
        <v>64.778013253918004</v>
      </c>
      <c r="C9" s="62">
        <v>357.03783153668002</v>
      </c>
      <c r="D9" s="62" t="s">
        <v>74</v>
      </c>
      <c r="E9" s="62">
        <f t="shared" si="1"/>
        <v>1</v>
      </c>
      <c r="F9" s="62">
        <f t="shared" si="2"/>
        <v>0</v>
      </c>
      <c r="G9" s="62">
        <f t="shared" si="3"/>
        <v>0</v>
      </c>
      <c r="H9" s="62">
        <f t="shared" si="0"/>
        <v>1</v>
      </c>
    </row>
    <row r="10" spans="1:8" x14ac:dyDescent="0.3">
      <c r="A10" s="62" t="s">
        <v>81</v>
      </c>
      <c r="B10" s="62">
        <v>95.493217086182995</v>
      </c>
      <c r="C10" s="62">
        <v>259.30763752492999</v>
      </c>
      <c r="D10" s="62" t="s">
        <v>74</v>
      </c>
      <c r="E10" s="62">
        <f t="shared" si="1"/>
        <v>1</v>
      </c>
      <c r="F10" s="62">
        <f t="shared" si="2"/>
        <v>0</v>
      </c>
      <c r="G10" s="62">
        <f t="shared" si="3"/>
        <v>0</v>
      </c>
      <c r="H10" s="62">
        <f t="shared" si="0"/>
        <v>1</v>
      </c>
    </row>
    <row r="11" spans="1:8" x14ac:dyDescent="0.3">
      <c r="A11" s="62" t="s">
        <v>82</v>
      </c>
      <c r="B11" s="62">
        <v>16.378298124289</v>
      </c>
      <c r="C11" s="62">
        <v>223.9386149302</v>
      </c>
      <c r="D11" s="62" t="s">
        <v>74</v>
      </c>
      <c r="E11" s="62">
        <f t="shared" si="1"/>
        <v>1</v>
      </c>
      <c r="F11" s="62">
        <f t="shared" si="2"/>
        <v>0</v>
      </c>
      <c r="G11" s="62">
        <f t="shared" si="3"/>
        <v>0</v>
      </c>
      <c r="H11" s="62">
        <f t="shared" si="0"/>
        <v>1</v>
      </c>
    </row>
    <row r="12" spans="1:8" x14ac:dyDescent="0.3">
      <c r="A12" s="62" t="s">
        <v>83</v>
      </c>
      <c r="B12" s="62">
        <v>156.92362475070999</v>
      </c>
      <c r="C12" s="62">
        <v>239.76159872258</v>
      </c>
      <c r="D12" s="62" t="s">
        <v>84</v>
      </c>
      <c r="E12" s="62">
        <f t="shared" si="1"/>
        <v>0</v>
      </c>
      <c r="F12" s="62">
        <f t="shared" si="2"/>
        <v>0.5</v>
      </c>
      <c r="G12" s="62">
        <f t="shared" si="3"/>
        <v>0</v>
      </c>
      <c r="H12" s="62">
        <f t="shared" si="0"/>
        <v>0.5</v>
      </c>
    </row>
    <row r="13" spans="1:8" x14ac:dyDescent="0.3">
      <c r="A13" s="62" t="s">
        <v>85</v>
      </c>
      <c r="B13" s="62">
        <v>274.19985756480997</v>
      </c>
      <c r="C13" s="62">
        <v>274.19985756480997</v>
      </c>
      <c r="D13" s="62" t="s">
        <v>84</v>
      </c>
      <c r="E13" s="62">
        <f t="shared" si="1"/>
        <v>0</v>
      </c>
      <c r="F13" s="62">
        <f t="shared" si="2"/>
        <v>0.5</v>
      </c>
      <c r="G13" s="62">
        <f t="shared" si="3"/>
        <v>0</v>
      </c>
      <c r="H13" s="62">
        <f t="shared" si="0"/>
        <v>0.5</v>
      </c>
    </row>
    <row r="14" spans="1:8" x14ac:dyDescent="0.3">
      <c r="A14" s="62" t="s">
        <v>86</v>
      </c>
      <c r="B14" s="62">
        <v>366.34546906161</v>
      </c>
      <c r="C14" s="62">
        <v>306.77658890206999</v>
      </c>
      <c r="D14" s="62" t="s">
        <v>84</v>
      </c>
      <c r="E14" s="62">
        <f t="shared" si="1"/>
        <v>0</v>
      </c>
      <c r="F14" s="62">
        <f t="shared" si="2"/>
        <v>0.5</v>
      </c>
      <c r="G14" s="62">
        <f t="shared" si="3"/>
        <v>0</v>
      </c>
      <c r="H14" s="62">
        <f t="shared" si="0"/>
        <v>0.5</v>
      </c>
    </row>
    <row r="15" spans="1:8" x14ac:dyDescent="0.3">
      <c r="A15" s="62" t="s">
        <v>87</v>
      </c>
      <c r="B15" s="62">
        <v>258.37687377243998</v>
      </c>
      <c r="C15" s="62">
        <v>212.76944990029</v>
      </c>
      <c r="D15" s="62" t="s">
        <v>84</v>
      </c>
      <c r="E15" s="62">
        <f t="shared" si="1"/>
        <v>0</v>
      </c>
      <c r="F15" s="62">
        <f t="shared" si="2"/>
        <v>0.5</v>
      </c>
      <c r="G15" s="62">
        <f t="shared" si="3"/>
        <v>0</v>
      </c>
      <c r="H15" s="62">
        <f t="shared" si="0"/>
        <v>0.5</v>
      </c>
    </row>
    <row r="16" spans="1:8" x14ac:dyDescent="0.3">
      <c r="A16" s="62" t="s">
        <v>88</v>
      </c>
      <c r="B16" s="62">
        <v>411.95289293375998</v>
      </c>
      <c r="C16" s="62">
        <v>189.50035608796</v>
      </c>
      <c r="D16" s="62" t="s">
        <v>84</v>
      </c>
      <c r="E16" s="62">
        <f t="shared" si="1"/>
        <v>0</v>
      </c>
      <c r="F16" s="62">
        <f t="shared" si="2"/>
        <v>0.5</v>
      </c>
      <c r="G16" s="62">
        <f t="shared" si="3"/>
        <v>0</v>
      </c>
      <c r="H16" s="62">
        <f t="shared" si="0"/>
        <v>0.5</v>
      </c>
    </row>
    <row r="17" spans="1:8" x14ac:dyDescent="0.3">
      <c r="A17" s="62" t="s">
        <v>89</v>
      </c>
      <c r="B17" s="62">
        <v>469.66024558831998</v>
      </c>
      <c r="C17" s="62">
        <v>128.06994842342999</v>
      </c>
      <c r="D17" s="62" t="s">
        <v>84</v>
      </c>
      <c r="E17" s="62">
        <f t="shared" si="1"/>
        <v>0</v>
      </c>
      <c r="F17" s="62">
        <f t="shared" si="2"/>
        <v>0.5</v>
      </c>
      <c r="G17" s="62">
        <f t="shared" si="3"/>
        <v>0</v>
      </c>
      <c r="H17" s="62">
        <f t="shared" si="0"/>
        <v>0.5</v>
      </c>
    </row>
    <row r="18" spans="1:8" x14ac:dyDescent="0.3">
      <c r="A18" s="62" t="s">
        <v>90</v>
      </c>
      <c r="B18" s="62">
        <v>311.43040766452998</v>
      </c>
      <c r="C18" s="62">
        <v>119.693074651</v>
      </c>
      <c r="D18" s="62" t="s">
        <v>84</v>
      </c>
      <c r="E18" s="62">
        <f t="shared" si="1"/>
        <v>0</v>
      </c>
      <c r="F18" s="62">
        <f t="shared" si="2"/>
        <v>0.5</v>
      </c>
      <c r="G18" s="62">
        <f t="shared" si="3"/>
        <v>0</v>
      </c>
      <c r="H18" s="62">
        <f t="shared" si="0"/>
        <v>0.5</v>
      </c>
    </row>
    <row r="19" spans="1:8" x14ac:dyDescent="0.3">
      <c r="A19" s="62" t="s">
        <v>91</v>
      </c>
      <c r="B19" s="62">
        <v>180.19271856303001</v>
      </c>
      <c r="C19" s="62">
        <v>118.7623108985</v>
      </c>
      <c r="D19" s="62" t="s">
        <v>84</v>
      </c>
      <c r="E19" s="62">
        <f t="shared" si="1"/>
        <v>0</v>
      </c>
      <c r="F19" s="62">
        <f t="shared" si="2"/>
        <v>0.5</v>
      </c>
      <c r="G19" s="62">
        <f t="shared" si="3"/>
        <v>0</v>
      </c>
      <c r="H19" s="62">
        <f t="shared" si="0"/>
        <v>0.5</v>
      </c>
    </row>
    <row r="20" spans="1:8" x14ac:dyDescent="0.3">
      <c r="A20" s="62" t="s">
        <v>92</v>
      </c>
      <c r="B20" s="62">
        <v>102.00856335363</v>
      </c>
      <c r="C20" s="62">
        <v>169.95431728560999</v>
      </c>
      <c r="D20" s="62" t="s">
        <v>93</v>
      </c>
      <c r="E20" s="62">
        <f t="shared" si="1"/>
        <v>0</v>
      </c>
      <c r="F20" s="62">
        <f t="shared" si="2"/>
        <v>0</v>
      </c>
      <c r="G20" s="62">
        <f t="shared" si="3"/>
        <v>0.2</v>
      </c>
      <c r="H20" s="62">
        <f t="shared" si="0"/>
        <v>0.2</v>
      </c>
    </row>
    <row r="21" spans="1:8" x14ac:dyDescent="0.3">
      <c r="A21" s="62" t="s">
        <v>94</v>
      </c>
      <c r="B21" s="62">
        <v>73.154887026354004</v>
      </c>
      <c r="C21" s="62">
        <v>72.224123273860997</v>
      </c>
      <c r="D21" s="62" t="s">
        <v>93</v>
      </c>
      <c r="E21" s="62">
        <f t="shared" si="1"/>
        <v>0</v>
      </c>
      <c r="F21" s="62">
        <f t="shared" si="2"/>
        <v>0</v>
      </c>
      <c r="G21" s="62">
        <f t="shared" si="3"/>
        <v>0.2</v>
      </c>
      <c r="H21" s="62">
        <f t="shared" si="0"/>
        <v>0.2</v>
      </c>
    </row>
    <row r="22" spans="1:8" x14ac:dyDescent="0.3">
      <c r="A22" s="62" t="s">
        <v>95</v>
      </c>
      <c r="B22" s="62">
        <v>423.12205796366999</v>
      </c>
      <c r="C22" s="62">
        <v>34.993573174146</v>
      </c>
      <c r="D22" s="62" t="s">
        <v>93</v>
      </c>
      <c r="E22" s="62">
        <f t="shared" si="1"/>
        <v>0</v>
      </c>
      <c r="F22" s="62">
        <f t="shared" si="2"/>
        <v>0</v>
      </c>
      <c r="G22" s="62">
        <f t="shared" si="3"/>
        <v>0.2</v>
      </c>
      <c r="H22" s="62">
        <f t="shared" si="0"/>
        <v>0.2</v>
      </c>
    </row>
    <row r="23" spans="1:8" x14ac:dyDescent="0.3">
      <c r="A23" s="62" t="s">
        <v>96</v>
      </c>
      <c r="B23" s="62">
        <v>245.34618123754001</v>
      </c>
      <c r="C23" s="62">
        <v>52.678084471510999</v>
      </c>
      <c r="D23" s="62" t="s">
        <v>93</v>
      </c>
      <c r="E23" s="62">
        <f t="shared" si="1"/>
        <v>0</v>
      </c>
      <c r="F23" s="62">
        <f t="shared" si="2"/>
        <v>0</v>
      </c>
      <c r="G23" s="62">
        <f t="shared" si="3"/>
        <v>0.2</v>
      </c>
      <c r="H23" s="62">
        <f t="shared" si="0"/>
        <v>0.2</v>
      </c>
    </row>
    <row r="24" spans="1:8" x14ac:dyDescent="0.3">
      <c r="A24" s="62" t="s">
        <v>97</v>
      </c>
      <c r="B24" s="62">
        <v>52.678084471510999</v>
      </c>
      <c r="C24" s="62">
        <v>27.547463154203001</v>
      </c>
      <c r="D24" s="62" t="s">
        <v>93</v>
      </c>
      <c r="E24" s="62">
        <f t="shared" si="1"/>
        <v>0</v>
      </c>
      <c r="F24" s="62">
        <f t="shared" si="2"/>
        <v>0</v>
      </c>
      <c r="G24" s="62">
        <f t="shared" si="3"/>
        <v>0.2</v>
      </c>
      <c r="H24" s="62">
        <f t="shared" si="0"/>
        <v>0.2</v>
      </c>
    </row>
    <row r="25" spans="1:8" x14ac:dyDescent="0.3">
      <c r="A25" s="62" t="s">
        <v>98</v>
      </c>
      <c r="B25" s="62">
        <v>0</v>
      </c>
      <c r="C25" s="62">
        <v>0</v>
      </c>
      <c r="D25" s="62" t="s">
        <v>93</v>
      </c>
      <c r="E25" s="62">
        <f t="shared" si="1"/>
        <v>0</v>
      </c>
      <c r="F25" s="62">
        <f t="shared" si="2"/>
        <v>0</v>
      </c>
      <c r="G25" s="62">
        <f t="shared" si="3"/>
        <v>0.2</v>
      </c>
      <c r="H25" s="62">
        <f t="shared" si="0"/>
        <v>0.2</v>
      </c>
    </row>
    <row r="26" spans="1:8" x14ac:dyDescent="0.3">
      <c r="A26" s="62" t="s">
        <v>99</v>
      </c>
      <c r="B26" s="62">
        <v>500</v>
      </c>
      <c r="C26" s="62">
        <v>500</v>
      </c>
      <c r="D26" s="62" t="s">
        <v>93</v>
      </c>
      <c r="E26" s="62">
        <f t="shared" si="1"/>
        <v>0</v>
      </c>
      <c r="F26" s="62">
        <f t="shared" si="2"/>
        <v>0</v>
      </c>
      <c r="G26" s="62">
        <f t="shared" si="3"/>
        <v>0.2</v>
      </c>
      <c r="H26" s="62">
        <f t="shared" si="0"/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M29" sqref="M29"/>
    </sheetView>
  </sheetViews>
  <sheetFormatPr defaultRowHeight="14.4" x14ac:dyDescent="0.3"/>
  <cols>
    <col min="5" max="5" width="10.33203125" customWidth="1"/>
    <col min="6" max="6" width="11.33203125" customWidth="1"/>
    <col min="261" max="261" width="10.33203125" customWidth="1"/>
    <col min="262" max="262" width="11.33203125" customWidth="1"/>
    <col min="517" max="517" width="10.33203125" customWidth="1"/>
    <col min="518" max="518" width="11.33203125" customWidth="1"/>
    <col min="773" max="773" width="10.33203125" customWidth="1"/>
    <col min="774" max="774" width="11.33203125" customWidth="1"/>
    <col min="1029" max="1029" width="10.33203125" customWidth="1"/>
    <col min="1030" max="1030" width="11.33203125" customWidth="1"/>
    <col min="1285" max="1285" width="10.33203125" customWidth="1"/>
    <col min="1286" max="1286" width="11.33203125" customWidth="1"/>
    <col min="1541" max="1541" width="10.33203125" customWidth="1"/>
    <col min="1542" max="1542" width="11.33203125" customWidth="1"/>
    <col min="1797" max="1797" width="10.33203125" customWidth="1"/>
    <col min="1798" max="1798" width="11.33203125" customWidth="1"/>
    <col min="2053" max="2053" width="10.33203125" customWidth="1"/>
    <col min="2054" max="2054" width="11.33203125" customWidth="1"/>
    <col min="2309" max="2309" width="10.33203125" customWidth="1"/>
    <col min="2310" max="2310" width="11.33203125" customWidth="1"/>
    <col min="2565" max="2565" width="10.33203125" customWidth="1"/>
    <col min="2566" max="2566" width="11.33203125" customWidth="1"/>
    <col min="2821" max="2821" width="10.33203125" customWidth="1"/>
    <col min="2822" max="2822" width="11.33203125" customWidth="1"/>
    <col min="3077" max="3077" width="10.33203125" customWidth="1"/>
    <col min="3078" max="3078" width="11.33203125" customWidth="1"/>
    <col min="3333" max="3333" width="10.33203125" customWidth="1"/>
    <col min="3334" max="3334" width="11.33203125" customWidth="1"/>
    <col min="3589" max="3589" width="10.33203125" customWidth="1"/>
    <col min="3590" max="3590" width="11.33203125" customWidth="1"/>
    <col min="3845" max="3845" width="10.33203125" customWidth="1"/>
    <col min="3846" max="3846" width="11.33203125" customWidth="1"/>
    <col min="4101" max="4101" width="10.33203125" customWidth="1"/>
    <col min="4102" max="4102" width="11.33203125" customWidth="1"/>
    <col min="4357" max="4357" width="10.33203125" customWidth="1"/>
    <col min="4358" max="4358" width="11.33203125" customWidth="1"/>
    <col min="4613" max="4613" width="10.33203125" customWidth="1"/>
    <col min="4614" max="4614" width="11.33203125" customWidth="1"/>
    <col min="4869" max="4869" width="10.33203125" customWidth="1"/>
    <col min="4870" max="4870" width="11.33203125" customWidth="1"/>
    <col min="5125" max="5125" width="10.33203125" customWidth="1"/>
    <col min="5126" max="5126" width="11.33203125" customWidth="1"/>
    <col min="5381" max="5381" width="10.33203125" customWidth="1"/>
    <col min="5382" max="5382" width="11.33203125" customWidth="1"/>
    <col min="5637" max="5637" width="10.33203125" customWidth="1"/>
    <col min="5638" max="5638" width="11.33203125" customWidth="1"/>
    <col min="5893" max="5893" width="10.33203125" customWidth="1"/>
    <col min="5894" max="5894" width="11.33203125" customWidth="1"/>
    <col min="6149" max="6149" width="10.33203125" customWidth="1"/>
    <col min="6150" max="6150" width="11.33203125" customWidth="1"/>
    <col min="6405" max="6405" width="10.33203125" customWidth="1"/>
    <col min="6406" max="6406" width="11.33203125" customWidth="1"/>
    <col min="6661" max="6661" width="10.33203125" customWidth="1"/>
    <col min="6662" max="6662" width="11.33203125" customWidth="1"/>
    <col min="6917" max="6917" width="10.33203125" customWidth="1"/>
    <col min="6918" max="6918" width="11.33203125" customWidth="1"/>
    <col min="7173" max="7173" width="10.33203125" customWidth="1"/>
    <col min="7174" max="7174" width="11.33203125" customWidth="1"/>
    <col min="7429" max="7429" width="10.33203125" customWidth="1"/>
    <col min="7430" max="7430" width="11.33203125" customWidth="1"/>
    <col min="7685" max="7685" width="10.33203125" customWidth="1"/>
    <col min="7686" max="7686" width="11.33203125" customWidth="1"/>
    <col min="7941" max="7941" width="10.33203125" customWidth="1"/>
    <col min="7942" max="7942" width="11.33203125" customWidth="1"/>
    <col min="8197" max="8197" width="10.33203125" customWidth="1"/>
    <col min="8198" max="8198" width="11.33203125" customWidth="1"/>
    <col min="8453" max="8453" width="10.33203125" customWidth="1"/>
    <col min="8454" max="8454" width="11.33203125" customWidth="1"/>
    <col min="8709" max="8709" width="10.33203125" customWidth="1"/>
    <col min="8710" max="8710" width="11.33203125" customWidth="1"/>
    <col min="8965" max="8965" width="10.33203125" customWidth="1"/>
    <col min="8966" max="8966" width="11.33203125" customWidth="1"/>
    <col min="9221" max="9221" width="10.33203125" customWidth="1"/>
    <col min="9222" max="9222" width="11.33203125" customWidth="1"/>
    <col min="9477" max="9477" width="10.33203125" customWidth="1"/>
    <col min="9478" max="9478" width="11.33203125" customWidth="1"/>
    <col min="9733" max="9733" width="10.33203125" customWidth="1"/>
    <col min="9734" max="9734" width="11.33203125" customWidth="1"/>
    <col min="9989" max="9989" width="10.33203125" customWidth="1"/>
    <col min="9990" max="9990" width="11.33203125" customWidth="1"/>
    <col min="10245" max="10245" width="10.33203125" customWidth="1"/>
    <col min="10246" max="10246" width="11.33203125" customWidth="1"/>
    <col min="10501" max="10501" width="10.33203125" customWidth="1"/>
    <col min="10502" max="10502" width="11.33203125" customWidth="1"/>
    <col min="10757" max="10757" width="10.33203125" customWidth="1"/>
    <col min="10758" max="10758" width="11.33203125" customWidth="1"/>
    <col min="11013" max="11013" width="10.33203125" customWidth="1"/>
    <col min="11014" max="11014" width="11.33203125" customWidth="1"/>
    <col min="11269" max="11269" width="10.33203125" customWidth="1"/>
    <col min="11270" max="11270" width="11.33203125" customWidth="1"/>
    <col min="11525" max="11525" width="10.33203125" customWidth="1"/>
    <col min="11526" max="11526" width="11.33203125" customWidth="1"/>
    <col min="11781" max="11781" width="10.33203125" customWidth="1"/>
    <col min="11782" max="11782" width="11.33203125" customWidth="1"/>
    <col min="12037" max="12037" width="10.33203125" customWidth="1"/>
    <col min="12038" max="12038" width="11.33203125" customWidth="1"/>
    <col min="12293" max="12293" width="10.33203125" customWidth="1"/>
    <col min="12294" max="12294" width="11.33203125" customWidth="1"/>
    <col min="12549" max="12549" width="10.33203125" customWidth="1"/>
    <col min="12550" max="12550" width="11.33203125" customWidth="1"/>
    <col min="12805" max="12805" width="10.33203125" customWidth="1"/>
    <col min="12806" max="12806" width="11.33203125" customWidth="1"/>
    <col min="13061" max="13061" width="10.33203125" customWidth="1"/>
    <col min="13062" max="13062" width="11.33203125" customWidth="1"/>
    <col min="13317" max="13317" width="10.33203125" customWidth="1"/>
    <col min="13318" max="13318" width="11.33203125" customWidth="1"/>
    <col min="13573" max="13573" width="10.33203125" customWidth="1"/>
    <col min="13574" max="13574" width="11.33203125" customWidth="1"/>
    <col min="13829" max="13829" width="10.33203125" customWidth="1"/>
    <col min="13830" max="13830" width="11.33203125" customWidth="1"/>
    <col min="14085" max="14085" width="10.33203125" customWidth="1"/>
    <col min="14086" max="14086" width="11.33203125" customWidth="1"/>
    <col min="14341" max="14341" width="10.33203125" customWidth="1"/>
    <col min="14342" max="14342" width="11.33203125" customWidth="1"/>
    <col min="14597" max="14597" width="10.33203125" customWidth="1"/>
    <col min="14598" max="14598" width="11.33203125" customWidth="1"/>
    <col min="14853" max="14853" width="10.33203125" customWidth="1"/>
    <col min="14854" max="14854" width="11.33203125" customWidth="1"/>
    <col min="15109" max="15109" width="10.33203125" customWidth="1"/>
    <col min="15110" max="15110" width="11.33203125" customWidth="1"/>
    <col min="15365" max="15365" width="10.33203125" customWidth="1"/>
    <col min="15366" max="15366" width="11.33203125" customWidth="1"/>
    <col min="15621" max="15621" width="10.33203125" customWidth="1"/>
    <col min="15622" max="15622" width="11.33203125" customWidth="1"/>
    <col min="15877" max="15877" width="10.33203125" customWidth="1"/>
    <col min="15878" max="15878" width="11.33203125" customWidth="1"/>
    <col min="16133" max="16133" width="10.33203125" customWidth="1"/>
    <col min="16134" max="16134" width="11.33203125" customWidth="1"/>
  </cols>
  <sheetData>
    <row r="1" spans="1:8" x14ac:dyDescent="0.3">
      <c r="A1" s="62"/>
      <c r="B1" s="62"/>
      <c r="C1" s="62" t="s">
        <v>128</v>
      </c>
      <c r="D1" s="82">
        <v>0.2</v>
      </c>
      <c r="E1" s="82">
        <v>0.3</v>
      </c>
      <c r="F1" s="82">
        <v>0.1</v>
      </c>
      <c r="G1" s="82">
        <v>0.4</v>
      </c>
      <c r="H1" s="43" t="s">
        <v>129</v>
      </c>
    </row>
    <row r="2" spans="1:8" x14ac:dyDescent="0.3">
      <c r="A2" s="62" t="s">
        <v>64</v>
      </c>
      <c r="B2" s="62" t="s">
        <v>106</v>
      </c>
      <c r="C2" s="62" t="s">
        <v>107</v>
      </c>
      <c r="D2" s="44" t="s">
        <v>130</v>
      </c>
      <c r="E2" s="35" t="s">
        <v>114</v>
      </c>
      <c r="F2" s="41" t="s">
        <v>122</v>
      </c>
      <c r="G2" s="83" t="s">
        <v>127</v>
      </c>
      <c r="H2" s="43" t="s">
        <v>17</v>
      </c>
    </row>
    <row r="3" spans="1:8" x14ac:dyDescent="0.3">
      <c r="A3" s="62" t="s">
        <v>73</v>
      </c>
      <c r="B3" s="62">
        <v>46.162738204061</v>
      </c>
      <c r="C3" s="62">
        <v>411.95289293375998</v>
      </c>
      <c r="D3" s="44">
        <v>0.6</v>
      </c>
      <c r="E3" s="35">
        <v>0.2</v>
      </c>
      <c r="F3" s="41">
        <v>0</v>
      </c>
      <c r="G3" s="83">
        <v>1</v>
      </c>
      <c r="H3" s="43">
        <f>0.2*D3+0.3*E3+0.1*F3+0.4*G3</f>
        <v>0.58000000000000007</v>
      </c>
    </row>
    <row r="4" spans="1:8" x14ac:dyDescent="0.3">
      <c r="A4" s="62" t="s">
        <v>75</v>
      </c>
      <c r="B4" s="62">
        <v>140.16987720584001</v>
      </c>
      <c r="C4" s="62">
        <v>463.14489932087002</v>
      </c>
      <c r="D4" s="44">
        <v>0.6</v>
      </c>
      <c r="E4" s="35">
        <v>0.2</v>
      </c>
      <c r="F4" s="41">
        <v>0</v>
      </c>
      <c r="G4" s="83">
        <v>1</v>
      </c>
      <c r="H4" s="43">
        <f t="shared" ref="H4:H26" si="0">0.2*D4+0.3*E4+0.1*F4+0.4*G4</f>
        <v>0.58000000000000007</v>
      </c>
    </row>
    <row r="5" spans="1:8" x14ac:dyDescent="0.3">
      <c r="A5" s="62" t="s">
        <v>76</v>
      </c>
      <c r="B5" s="62">
        <v>321.66880894194998</v>
      </c>
      <c r="C5" s="62">
        <v>444.52962427100999</v>
      </c>
      <c r="D5" s="44">
        <v>0.4</v>
      </c>
      <c r="E5" s="35">
        <v>0.2</v>
      </c>
      <c r="F5" s="41">
        <v>0</v>
      </c>
      <c r="G5" s="83">
        <v>1</v>
      </c>
      <c r="H5" s="43">
        <f t="shared" si="0"/>
        <v>0.54</v>
      </c>
    </row>
    <row r="6" spans="1:8" x14ac:dyDescent="0.3">
      <c r="A6" s="62" t="s">
        <v>77</v>
      </c>
      <c r="B6" s="62">
        <v>164.36973477065999</v>
      </c>
      <c r="C6" s="62">
        <v>369.13776031908998</v>
      </c>
      <c r="D6" s="44">
        <v>0.4</v>
      </c>
      <c r="E6" s="35">
        <v>0.4</v>
      </c>
      <c r="F6" s="41">
        <v>0</v>
      </c>
      <c r="G6" s="83">
        <v>1</v>
      </c>
      <c r="H6" s="43">
        <f t="shared" si="0"/>
        <v>0.60000000000000009</v>
      </c>
    </row>
    <row r="7" spans="1:8" x14ac:dyDescent="0.3">
      <c r="A7" s="62" t="s">
        <v>78</v>
      </c>
      <c r="B7" s="62">
        <v>300.26124263461998</v>
      </c>
      <c r="C7" s="62">
        <v>353.31477652670998</v>
      </c>
      <c r="D7" s="44">
        <v>0</v>
      </c>
      <c r="E7" s="35">
        <v>0.4</v>
      </c>
      <c r="F7" s="41">
        <v>0.2</v>
      </c>
      <c r="G7" s="83">
        <v>1</v>
      </c>
      <c r="H7" s="43">
        <f t="shared" si="0"/>
        <v>0.54</v>
      </c>
    </row>
    <row r="8" spans="1:8" x14ac:dyDescent="0.3">
      <c r="A8" s="62" t="s">
        <v>79</v>
      </c>
      <c r="B8" s="62">
        <v>182.05424606802001</v>
      </c>
      <c r="C8" s="62">
        <v>302.12277013959999</v>
      </c>
      <c r="D8" s="44">
        <v>0.2</v>
      </c>
      <c r="E8" s="35">
        <v>0.4</v>
      </c>
      <c r="F8" s="41">
        <v>0.2</v>
      </c>
      <c r="G8" s="83">
        <v>1</v>
      </c>
      <c r="H8" s="43">
        <f t="shared" si="0"/>
        <v>0.58000000000000007</v>
      </c>
    </row>
    <row r="9" spans="1:8" x14ac:dyDescent="0.3">
      <c r="A9" s="62" t="s">
        <v>80</v>
      </c>
      <c r="B9" s="62">
        <v>64.778013253918004</v>
      </c>
      <c r="C9" s="62">
        <v>357.03783153668002</v>
      </c>
      <c r="D9" s="44">
        <v>0.8</v>
      </c>
      <c r="E9" s="35">
        <v>0.2</v>
      </c>
      <c r="F9" s="41">
        <v>0</v>
      </c>
      <c r="G9" s="83">
        <v>1</v>
      </c>
      <c r="H9" s="43">
        <f t="shared" si="0"/>
        <v>0.62000000000000011</v>
      </c>
    </row>
    <row r="10" spans="1:8" x14ac:dyDescent="0.3">
      <c r="A10" s="62" t="s">
        <v>81</v>
      </c>
      <c r="B10" s="62">
        <v>95.493217086182995</v>
      </c>
      <c r="C10" s="62">
        <v>259.30763752492999</v>
      </c>
      <c r="D10" s="44">
        <v>0</v>
      </c>
      <c r="E10" s="35">
        <v>0.2</v>
      </c>
      <c r="F10" s="41">
        <v>0.4</v>
      </c>
      <c r="G10" s="83">
        <v>1</v>
      </c>
      <c r="H10" s="43">
        <f t="shared" si="0"/>
        <v>0.5</v>
      </c>
    </row>
    <row r="11" spans="1:8" x14ac:dyDescent="0.3">
      <c r="A11" s="62" t="s">
        <v>82</v>
      </c>
      <c r="B11" s="62">
        <v>16.378298124289</v>
      </c>
      <c r="C11" s="62">
        <v>223.9386149302</v>
      </c>
      <c r="D11" s="44">
        <v>0</v>
      </c>
      <c r="E11" s="35">
        <v>0.2</v>
      </c>
      <c r="F11" s="41">
        <v>0.4</v>
      </c>
      <c r="G11" s="83">
        <v>1</v>
      </c>
      <c r="H11" s="43">
        <f t="shared" si="0"/>
        <v>0.5</v>
      </c>
    </row>
    <row r="12" spans="1:8" x14ac:dyDescent="0.3">
      <c r="A12" s="62" t="s">
        <v>83</v>
      </c>
      <c r="B12" s="62">
        <v>156.92362475070999</v>
      </c>
      <c r="C12" s="62">
        <v>239.76159872258</v>
      </c>
      <c r="D12" s="44">
        <v>0</v>
      </c>
      <c r="E12" s="35">
        <v>0.4</v>
      </c>
      <c r="F12" s="41">
        <v>0.4</v>
      </c>
      <c r="G12" s="83">
        <v>0.5</v>
      </c>
      <c r="H12" s="43">
        <f t="shared" si="0"/>
        <v>0.36</v>
      </c>
    </row>
    <row r="13" spans="1:8" x14ac:dyDescent="0.3">
      <c r="A13" s="62" t="s">
        <v>85</v>
      </c>
      <c r="B13" s="62">
        <v>274.19985756480997</v>
      </c>
      <c r="C13" s="62">
        <v>274.19985756480997</v>
      </c>
      <c r="D13" s="44">
        <v>0.4</v>
      </c>
      <c r="E13" s="35">
        <v>0.4</v>
      </c>
      <c r="F13" s="41">
        <v>0</v>
      </c>
      <c r="G13" s="83">
        <v>0.5</v>
      </c>
      <c r="H13" s="43">
        <f t="shared" si="0"/>
        <v>0.4</v>
      </c>
    </row>
    <row r="14" spans="1:8" x14ac:dyDescent="0.3">
      <c r="A14" s="62" t="s">
        <v>86</v>
      </c>
      <c r="B14" s="62">
        <v>366.34546906161</v>
      </c>
      <c r="C14" s="62">
        <v>306.77658890206999</v>
      </c>
      <c r="D14" s="44">
        <v>0</v>
      </c>
      <c r="E14" s="35">
        <v>0.4</v>
      </c>
      <c r="F14" s="41">
        <v>0.4</v>
      </c>
      <c r="G14" s="83">
        <v>0.5</v>
      </c>
      <c r="H14" s="43">
        <f t="shared" si="0"/>
        <v>0.36</v>
      </c>
    </row>
    <row r="15" spans="1:8" x14ac:dyDescent="0.3">
      <c r="A15" s="62" t="s">
        <v>87</v>
      </c>
      <c r="B15" s="62">
        <v>258.37687377243998</v>
      </c>
      <c r="C15" s="62">
        <v>212.76944990029</v>
      </c>
      <c r="D15" s="44">
        <v>0</v>
      </c>
      <c r="E15" s="35">
        <v>0.6</v>
      </c>
      <c r="F15" s="41">
        <v>0.2</v>
      </c>
      <c r="G15" s="83">
        <v>0.5</v>
      </c>
      <c r="H15" s="43">
        <f t="shared" si="0"/>
        <v>0.4</v>
      </c>
    </row>
    <row r="16" spans="1:8" x14ac:dyDescent="0.3">
      <c r="A16" s="62" t="s">
        <v>88</v>
      </c>
      <c r="B16" s="62">
        <v>411.95289293375998</v>
      </c>
      <c r="C16" s="62">
        <v>189.50035608796</v>
      </c>
      <c r="D16" s="44">
        <v>0</v>
      </c>
      <c r="E16" s="35">
        <v>0.4</v>
      </c>
      <c r="F16" s="41">
        <v>0.2</v>
      </c>
      <c r="G16" s="83">
        <v>0.5</v>
      </c>
      <c r="H16" s="43">
        <f t="shared" si="0"/>
        <v>0.34</v>
      </c>
    </row>
    <row r="17" spans="1:8" x14ac:dyDescent="0.3">
      <c r="A17" s="62" t="s">
        <v>89</v>
      </c>
      <c r="B17" s="62">
        <v>469.66024558831998</v>
      </c>
      <c r="C17" s="62">
        <v>128.06994842342999</v>
      </c>
      <c r="D17" s="44">
        <v>0.6</v>
      </c>
      <c r="E17" s="35">
        <v>0.4</v>
      </c>
      <c r="F17" s="41">
        <v>0</v>
      </c>
      <c r="G17" s="83">
        <v>0.5</v>
      </c>
      <c r="H17" s="43">
        <f t="shared" si="0"/>
        <v>0.44</v>
      </c>
    </row>
    <row r="18" spans="1:8" x14ac:dyDescent="0.3">
      <c r="A18" s="62" t="s">
        <v>90</v>
      </c>
      <c r="B18" s="62">
        <v>311.43040766452998</v>
      </c>
      <c r="C18" s="62">
        <v>119.693074651</v>
      </c>
      <c r="D18" s="44">
        <v>0.8</v>
      </c>
      <c r="E18" s="35">
        <v>0.2</v>
      </c>
      <c r="F18" s="41">
        <v>0</v>
      </c>
      <c r="G18" s="83">
        <v>0.5</v>
      </c>
      <c r="H18" s="43">
        <f t="shared" si="0"/>
        <v>0.42000000000000004</v>
      </c>
    </row>
    <row r="19" spans="1:8" x14ac:dyDescent="0.3">
      <c r="A19" s="62" t="s">
        <v>91</v>
      </c>
      <c r="B19" s="62">
        <v>180.19271856303001</v>
      </c>
      <c r="C19" s="62">
        <v>118.7623108985</v>
      </c>
      <c r="D19" s="44">
        <v>0.8</v>
      </c>
      <c r="E19" s="35">
        <v>0.2</v>
      </c>
      <c r="F19" s="41">
        <v>0</v>
      </c>
      <c r="G19" s="83">
        <v>0.5</v>
      </c>
      <c r="H19" s="43">
        <f t="shared" si="0"/>
        <v>0.42000000000000004</v>
      </c>
    </row>
    <row r="20" spans="1:8" x14ac:dyDescent="0.3">
      <c r="A20" s="62" t="s">
        <v>92</v>
      </c>
      <c r="B20" s="62">
        <v>102.00856335363</v>
      </c>
      <c r="C20" s="62">
        <v>169.95431728560999</v>
      </c>
      <c r="D20" s="44">
        <v>0</v>
      </c>
      <c r="E20" s="35">
        <v>0.4</v>
      </c>
      <c r="F20" s="41">
        <v>0.4</v>
      </c>
      <c r="G20" s="83">
        <v>0.2</v>
      </c>
      <c r="H20" s="43">
        <f t="shared" si="0"/>
        <v>0.24000000000000002</v>
      </c>
    </row>
    <row r="21" spans="1:8" x14ac:dyDescent="0.3">
      <c r="A21" s="62" t="s">
        <v>94</v>
      </c>
      <c r="B21" s="62">
        <v>73.154887026354004</v>
      </c>
      <c r="C21" s="62">
        <v>72.224123273860997</v>
      </c>
      <c r="D21" s="44">
        <v>0.8</v>
      </c>
      <c r="E21" s="35">
        <v>0.2</v>
      </c>
      <c r="F21" s="41">
        <v>0</v>
      </c>
      <c r="G21" s="83">
        <v>0.2</v>
      </c>
      <c r="H21" s="43">
        <f t="shared" si="0"/>
        <v>0.30000000000000004</v>
      </c>
    </row>
    <row r="22" spans="1:8" x14ac:dyDescent="0.3">
      <c r="A22" s="62" t="s">
        <v>95</v>
      </c>
      <c r="B22" s="62">
        <v>423.12205796366999</v>
      </c>
      <c r="C22" s="62">
        <v>34.993573174146</v>
      </c>
      <c r="D22" s="44">
        <v>0.8</v>
      </c>
      <c r="E22" s="35">
        <v>0.2</v>
      </c>
      <c r="F22" s="41">
        <v>0</v>
      </c>
      <c r="G22" s="83">
        <v>0.2</v>
      </c>
      <c r="H22" s="43">
        <f t="shared" si="0"/>
        <v>0.30000000000000004</v>
      </c>
    </row>
    <row r="23" spans="1:8" x14ac:dyDescent="0.3">
      <c r="A23" s="62" t="s">
        <v>96</v>
      </c>
      <c r="B23" s="62">
        <v>245.34618123754001</v>
      </c>
      <c r="C23" s="62">
        <v>52.678084471510999</v>
      </c>
      <c r="D23" s="44">
        <v>0.8</v>
      </c>
      <c r="E23" s="35">
        <v>0.2</v>
      </c>
      <c r="F23" s="41">
        <v>0</v>
      </c>
      <c r="G23" s="83">
        <v>0.2</v>
      </c>
      <c r="H23" s="43">
        <f t="shared" si="0"/>
        <v>0.30000000000000004</v>
      </c>
    </row>
    <row r="24" spans="1:8" x14ac:dyDescent="0.3">
      <c r="A24" s="62" t="s">
        <v>97</v>
      </c>
      <c r="B24" s="62">
        <v>52.678084471510999</v>
      </c>
      <c r="C24" s="62">
        <v>27.547463154203001</v>
      </c>
      <c r="D24" s="44">
        <v>0.8</v>
      </c>
      <c r="E24" s="35">
        <v>0.2</v>
      </c>
      <c r="F24" s="41">
        <v>0</v>
      </c>
      <c r="G24" s="83">
        <v>0.2</v>
      </c>
      <c r="H24" s="43">
        <f t="shared" si="0"/>
        <v>0.30000000000000004</v>
      </c>
    </row>
    <row r="25" spans="1:8" x14ac:dyDescent="0.3">
      <c r="A25" s="62" t="s">
        <v>98</v>
      </c>
      <c r="B25" s="62">
        <v>0</v>
      </c>
      <c r="C25" s="62">
        <v>0</v>
      </c>
      <c r="D25" s="44">
        <v>0.8</v>
      </c>
      <c r="E25" s="35">
        <v>0.2</v>
      </c>
      <c r="F25" s="41">
        <v>0</v>
      </c>
      <c r="G25" s="83">
        <v>0.2</v>
      </c>
      <c r="H25" s="43">
        <f t="shared" si="0"/>
        <v>0.30000000000000004</v>
      </c>
    </row>
    <row r="26" spans="1:8" x14ac:dyDescent="0.3">
      <c r="A26" s="62" t="s">
        <v>99</v>
      </c>
      <c r="B26" s="62">
        <v>500</v>
      </c>
      <c r="C26" s="62">
        <v>500</v>
      </c>
      <c r="D26" s="44">
        <v>0.2</v>
      </c>
      <c r="E26" s="35">
        <v>0.2</v>
      </c>
      <c r="F26" s="41">
        <v>0</v>
      </c>
      <c r="G26" s="83">
        <v>0.2</v>
      </c>
      <c r="H26" s="43">
        <f t="shared" si="0"/>
        <v>0.18000000000000002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605"/>
  <sheetViews>
    <sheetView workbookViewId="0">
      <selection activeCell="O4" sqref="O4:Q27"/>
    </sheetView>
  </sheetViews>
  <sheetFormatPr defaultRowHeight="14.4" x14ac:dyDescent="0.3"/>
  <cols>
    <col min="15" max="15" width="12.44140625" customWidth="1"/>
    <col min="271" max="271" width="12.44140625" customWidth="1"/>
    <col min="527" max="527" width="12.44140625" customWidth="1"/>
    <col min="783" max="783" width="12.44140625" customWidth="1"/>
    <col min="1039" max="1039" width="12.44140625" customWidth="1"/>
    <col min="1295" max="1295" width="12.44140625" customWidth="1"/>
    <col min="1551" max="1551" width="12.44140625" customWidth="1"/>
    <col min="1807" max="1807" width="12.44140625" customWidth="1"/>
    <col min="2063" max="2063" width="12.44140625" customWidth="1"/>
    <col min="2319" max="2319" width="12.44140625" customWidth="1"/>
    <col min="2575" max="2575" width="12.44140625" customWidth="1"/>
    <col min="2831" max="2831" width="12.44140625" customWidth="1"/>
    <col min="3087" max="3087" width="12.44140625" customWidth="1"/>
    <col min="3343" max="3343" width="12.44140625" customWidth="1"/>
    <col min="3599" max="3599" width="12.44140625" customWidth="1"/>
    <col min="3855" max="3855" width="12.44140625" customWidth="1"/>
    <col min="4111" max="4111" width="12.44140625" customWidth="1"/>
    <col min="4367" max="4367" width="12.44140625" customWidth="1"/>
    <col min="4623" max="4623" width="12.44140625" customWidth="1"/>
    <col min="4879" max="4879" width="12.44140625" customWidth="1"/>
    <col min="5135" max="5135" width="12.44140625" customWidth="1"/>
    <col min="5391" max="5391" width="12.44140625" customWidth="1"/>
    <col min="5647" max="5647" width="12.44140625" customWidth="1"/>
    <col min="5903" max="5903" width="12.44140625" customWidth="1"/>
    <col min="6159" max="6159" width="12.44140625" customWidth="1"/>
    <col min="6415" max="6415" width="12.44140625" customWidth="1"/>
    <col min="6671" max="6671" width="12.44140625" customWidth="1"/>
    <col min="6927" max="6927" width="12.44140625" customWidth="1"/>
    <col min="7183" max="7183" width="12.44140625" customWidth="1"/>
    <col min="7439" max="7439" width="12.44140625" customWidth="1"/>
    <col min="7695" max="7695" width="12.44140625" customWidth="1"/>
    <col min="7951" max="7951" width="12.44140625" customWidth="1"/>
    <col min="8207" max="8207" width="12.44140625" customWidth="1"/>
    <col min="8463" max="8463" width="12.44140625" customWidth="1"/>
    <col min="8719" max="8719" width="12.44140625" customWidth="1"/>
    <col min="8975" max="8975" width="12.44140625" customWidth="1"/>
    <col min="9231" max="9231" width="12.44140625" customWidth="1"/>
    <col min="9487" max="9487" width="12.44140625" customWidth="1"/>
    <col min="9743" max="9743" width="12.44140625" customWidth="1"/>
    <col min="9999" max="9999" width="12.44140625" customWidth="1"/>
    <col min="10255" max="10255" width="12.44140625" customWidth="1"/>
    <col min="10511" max="10511" width="12.44140625" customWidth="1"/>
    <col min="10767" max="10767" width="12.44140625" customWidth="1"/>
    <col min="11023" max="11023" width="12.44140625" customWidth="1"/>
    <col min="11279" max="11279" width="12.44140625" customWidth="1"/>
    <col min="11535" max="11535" width="12.44140625" customWidth="1"/>
    <col min="11791" max="11791" width="12.44140625" customWidth="1"/>
    <col min="12047" max="12047" width="12.44140625" customWidth="1"/>
    <col min="12303" max="12303" width="12.44140625" customWidth="1"/>
    <col min="12559" max="12559" width="12.44140625" customWidth="1"/>
    <col min="12815" max="12815" width="12.44140625" customWidth="1"/>
    <col min="13071" max="13071" width="12.44140625" customWidth="1"/>
    <col min="13327" max="13327" width="12.44140625" customWidth="1"/>
    <col min="13583" max="13583" width="12.44140625" customWidth="1"/>
    <col min="13839" max="13839" width="12.44140625" customWidth="1"/>
    <col min="14095" max="14095" width="12.44140625" customWidth="1"/>
    <col min="14351" max="14351" width="12.44140625" customWidth="1"/>
    <col min="14607" max="14607" width="12.44140625" customWidth="1"/>
    <col min="14863" max="14863" width="12.44140625" customWidth="1"/>
    <col min="15119" max="15119" width="12.44140625" customWidth="1"/>
    <col min="15375" max="15375" width="12.44140625" customWidth="1"/>
    <col min="15631" max="15631" width="12.44140625" customWidth="1"/>
    <col min="15887" max="15887" width="12.44140625" customWidth="1"/>
    <col min="16143" max="16143" width="12.44140625" customWidth="1"/>
  </cols>
  <sheetData>
    <row r="1" spans="1:18" x14ac:dyDescent="0.3">
      <c r="A1" s="62" t="s">
        <v>131</v>
      </c>
      <c r="B1" s="62" t="s">
        <v>65</v>
      </c>
      <c r="C1" s="62" t="s">
        <v>66</v>
      </c>
      <c r="D1" s="62" t="s">
        <v>132</v>
      </c>
      <c r="E1" s="62" t="s">
        <v>8</v>
      </c>
      <c r="F1" s="45" t="s">
        <v>133</v>
      </c>
      <c r="G1" s="46"/>
      <c r="H1" s="47" t="s">
        <v>134</v>
      </c>
      <c r="I1" s="47"/>
      <c r="J1" s="85" t="s">
        <v>15</v>
      </c>
      <c r="K1" s="91"/>
      <c r="L1" s="92" t="s">
        <v>8</v>
      </c>
      <c r="M1" s="92"/>
      <c r="N1" s="93" t="s">
        <v>135</v>
      </c>
      <c r="O1" s="48" t="s">
        <v>15</v>
      </c>
      <c r="P1" s="49" t="s">
        <v>129</v>
      </c>
      <c r="Q1" s="31" t="s">
        <v>136</v>
      </c>
    </row>
    <row r="2" spans="1:18" x14ac:dyDescent="0.3">
      <c r="A2" s="62" t="s">
        <v>17</v>
      </c>
      <c r="B2" s="62" t="s">
        <v>69</v>
      </c>
      <c r="C2" s="62" t="s">
        <v>69</v>
      </c>
      <c r="D2" s="62" t="s">
        <v>17</v>
      </c>
      <c r="E2" s="62" t="s">
        <v>38</v>
      </c>
      <c r="F2" s="45" t="s">
        <v>70</v>
      </c>
      <c r="G2" s="50" t="s">
        <v>137</v>
      </c>
      <c r="H2" s="51" t="s">
        <v>138</v>
      </c>
      <c r="I2" s="51" t="s">
        <v>139</v>
      </c>
      <c r="J2" s="86" t="s">
        <v>140</v>
      </c>
      <c r="K2" s="53" t="s">
        <v>141</v>
      </c>
      <c r="L2" s="52" t="s">
        <v>142</v>
      </c>
      <c r="M2" s="52" t="s">
        <v>143</v>
      </c>
      <c r="N2" s="55" t="s">
        <v>8</v>
      </c>
      <c r="O2" s="53" t="s">
        <v>144</v>
      </c>
      <c r="P2" s="54" t="s">
        <v>17</v>
      </c>
      <c r="Q2" s="55" t="s">
        <v>144</v>
      </c>
    </row>
    <row r="3" spans="1:18" ht="15" thickBot="1" x14ac:dyDescent="0.35">
      <c r="A3" s="62"/>
      <c r="B3" s="62"/>
      <c r="C3" s="62"/>
      <c r="D3" s="62"/>
      <c r="E3" s="62"/>
      <c r="F3" s="45"/>
      <c r="G3" s="56" t="s">
        <v>145</v>
      </c>
      <c r="H3" s="57" t="s">
        <v>146</v>
      </c>
      <c r="I3" s="57" t="s">
        <v>147</v>
      </c>
      <c r="J3" s="87"/>
      <c r="K3" s="94">
        <v>0.5</v>
      </c>
      <c r="L3" s="95">
        <v>0.8</v>
      </c>
      <c r="M3" s="95">
        <v>1</v>
      </c>
      <c r="N3" s="60"/>
      <c r="O3" s="58"/>
      <c r="P3" s="59"/>
      <c r="Q3" s="60"/>
    </row>
    <row r="4" spans="1:18" x14ac:dyDescent="0.3">
      <c r="A4" s="62" t="s">
        <v>73</v>
      </c>
      <c r="B4" s="62">
        <v>46.162738204061</v>
      </c>
      <c r="C4" s="62">
        <v>411.95289293375998</v>
      </c>
      <c r="D4" s="62" t="s">
        <v>22</v>
      </c>
      <c r="E4" s="62">
        <v>12</v>
      </c>
      <c r="F4" s="45">
        <v>3</v>
      </c>
      <c r="G4" s="73">
        <f>IF(D4="stejar",300,0)</f>
        <v>300</v>
      </c>
      <c r="H4" s="88">
        <f>IF(D4="fag",100,0)</f>
        <v>0</v>
      </c>
      <c r="I4" s="88">
        <f>IF(D4="brad",200,0)</f>
        <v>0</v>
      </c>
      <c r="J4" s="89">
        <f>SUM(G4:I4)</f>
        <v>300</v>
      </c>
      <c r="K4" s="73">
        <f>IF(E4&lt;5, 0.5,0)</f>
        <v>0</v>
      </c>
      <c r="L4" s="88">
        <f>IF(AND(E4&gt;=5,E4&lt;=10),0.8,0)</f>
        <v>0</v>
      </c>
      <c r="M4" s="88">
        <f>IF(E4&gt;10,1,0)</f>
        <v>1</v>
      </c>
      <c r="N4" s="93">
        <f t="shared" ref="N4:N27" si="0">SUM(K4:M4)</f>
        <v>1</v>
      </c>
      <c r="O4" s="73">
        <f>J4*N4*F4</f>
        <v>900</v>
      </c>
      <c r="P4" s="96">
        <v>0.57999999999999996</v>
      </c>
      <c r="Q4" s="97">
        <f t="shared" ref="Q4:Q27" si="1">O4*P4</f>
        <v>522</v>
      </c>
    </row>
    <row r="5" spans="1:18" x14ac:dyDescent="0.3">
      <c r="A5" s="62" t="s">
        <v>75</v>
      </c>
      <c r="B5" s="62">
        <v>140.16987720584001</v>
      </c>
      <c r="C5" s="62">
        <v>463.14489932087002</v>
      </c>
      <c r="D5" s="62" t="s">
        <v>22</v>
      </c>
      <c r="E5" s="62">
        <v>12</v>
      </c>
      <c r="F5" s="45">
        <v>3</v>
      </c>
      <c r="G5" s="68">
        <f t="shared" ref="G5:G27" si="2">IF(D5="stejar",300,0)</f>
        <v>300</v>
      </c>
      <c r="H5" s="62">
        <f t="shared" ref="H5:H27" si="3">IF(D5="fag",100,0)</f>
        <v>0</v>
      </c>
      <c r="I5" s="62">
        <f t="shared" ref="I5:I27" si="4">IF(D5="brad",200,0)</f>
        <v>0</v>
      </c>
      <c r="J5" s="90">
        <f t="shared" ref="J5:J27" si="5">SUM(G5:I5)</f>
        <v>300</v>
      </c>
      <c r="K5" s="68">
        <f t="shared" ref="K5:K27" si="6">IF(E5&lt;5, 0.5,0)</f>
        <v>0</v>
      </c>
      <c r="L5" s="62">
        <f t="shared" ref="L5:L27" si="7">IF(AND(E5&gt;=5,E5&lt;=10),0.8,0)</f>
        <v>0</v>
      </c>
      <c r="M5" s="62">
        <f t="shared" ref="M5:M27" si="8">IF(E5&gt;10,1,0)</f>
        <v>1</v>
      </c>
      <c r="N5" s="55">
        <f t="shared" si="0"/>
        <v>1</v>
      </c>
      <c r="O5" s="68">
        <f t="shared" ref="O5:O27" si="9">J5*N5*F5</f>
        <v>900</v>
      </c>
      <c r="P5" s="84">
        <v>0.57999999999999996</v>
      </c>
      <c r="Q5" s="98">
        <f t="shared" si="1"/>
        <v>522</v>
      </c>
    </row>
    <row r="6" spans="1:18" x14ac:dyDescent="0.3">
      <c r="A6" s="62" t="s">
        <v>76</v>
      </c>
      <c r="B6" s="62">
        <v>321.66880894194998</v>
      </c>
      <c r="C6" s="62">
        <v>444.52962427100999</v>
      </c>
      <c r="D6" s="62" t="s">
        <v>22</v>
      </c>
      <c r="E6" s="62">
        <v>10</v>
      </c>
      <c r="F6" s="45">
        <v>4</v>
      </c>
      <c r="G6" s="68">
        <f t="shared" si="2"/>
        <v>300</v>
      </c>
      <c r="H6" s="62">
        <f t="shared" si="3"/>
        <v>0</v>
      </c>
      <c r="I6" s="62">
        <f t="shared" si="4"/>
        <v>0</v>
      </c>
      <c r="J6" s="90">
        <f t="shared" si="5"/>
        <v>300</v>
      </c>
      <c r="K6" s="68">
        <f t="shared" si="6"/>
        <v>0</v>
      </c>
      <c r="L6" s="62">
        <f t="shared" si="7"/>
        <v>0.8</v>
      </c>
      <c r="M6" s="62">
        <f t="shared" si="8"/>
        <v>0</v>
      </c>
      <c r="N6" s="55">
        <f t="shared" si="0"/>
        <v>0.8</v>
      </c>
      <c r="O6" s="68">
        <f t="shared" si="9"/>
        <v>960</v>
      </c>
      <c r="P6" s="84">
        <v>0.54</v>
      </c>
      <c r="Q6" s="98">
        <f t="shared" si="1"/>
        <v>518.40000000000009</v>
      </c>
    </row>
    <row r="7" spans="1:18" x14ac:dyDescent="0.3">
      <c r="A7" s="62" t="s">
        <v>77</v>
      </c>
      <c r="B7" s="62">
        <v>164.36973477065999</v>
      </c>
      <c r="C7" s="62">
        <v>369.13776031908998</v>
      </c>
      <c r="D7" s="62" t="s">
        <v>22</v>
      </c>
      <c r="E7" s="62">
        <v>5</v>
      </c>
      <c r="F7" s="45">
        <v>4</v>
      </c>
      <c r="G7" s="68">
        <f t="shared" si="2"/>
        <v>300</v>
      </c>
      <c r="H7" s="62">
        <f t="shared" si="3"/>
        <v>0</v>
      </c>
      <c r="I7" s="62">
        <f t="shared" si="4"/>
        <v>0</v>
      </c>
      <c r="J7" s="90">
        <f t="shared" si="5"/>
        <v>300</v>
      </c>
      <c r="K7" s="68">
        <f t="shared" si="6"/>
        <v>0</v>
      </c>
      <c r="L7" s="62">
        <f t="shared" si="7"/>
        <v>0.8</v>
      </c>
      <c r="M7" s="62">
        <f t="shared" si="8"/>
        <v>0</v>
      </c>
      <c r="N7" s="55">
        <f t="shared" si="0"/>
        <v>0.8</v>
      </c>
      <c r="O7" s="68">
        <f t="shared" si="9"/>
        <v>960</v>
      </c>
      <c r="P7" s="84">
        <v>0.6</v>
      </c>
      <c r="Q7" s="98">
        <f t="shared" si="1"/>
        <v>576</v>
      </c>
      <c r="R7" s="2"/>
    </row>
    <row r="8" spans="1:18" x14ac:dyDescent="0.3">
      <c r="A8" s="62" t="s">
        <v>78</v>
      </c>
      <c r="B8" s="62">
        <v>300.26124263461998</v>
      </c>
      <c r="C8" s="62">
        <v>353.31477652670998</v>
      </c>
      <c r="D8" s="62" t="s">
        <v>22</v>
      </c>
      <c r="E8" s="62">
        <v>5</v>
      </c>
      <c r="F8" s="45">
        <v>6</v>
      </c>
      <c r="G8" s="68">
        <f t="shared" si="2"/>
        <v>300</v>
      </c>
      <c r="H8" s="62">
        <f t="shared" si="3"/>
        <v>0</v>
      </c>
      <c r="I8" s="62">
        <f t="shared" si="4"/>
        <v>0</v>
      </c>
      <c r="J8" s="90">
        <f t="shared" si="5"/>
        <v>300</v>
      </c>
      <c r="K8" s="68">
        <f t="shared" si="6"/>
        <v>0</v>
      </c>
      <c r="L8" s="62">
        <f t="shared" si="7"/>
        <v>0.8</v>
      </c>
      <c r="M8" s="62">
        <f t="shared" si="8"/>
        <v>0</v>
      </c>
      <c r="N8" s="55">
        <f t="shared" si="0"/>
        <v>0.8</v>
      </c>
      <c r="O8" s="68">
        <f t="shared" si="9"/>
        <v>1440</v>
      </c>
      <c r="P8" s="84">
        <v>0.54</v>
      </c>
      <c r="Q8" s="98">
        <f t="shared" si="1"/>
        <v>777.6</v>
      </c>
      <c r="R8" s="2"/>
    </row>
    <row r="9" spans="1:18" x14ac:dyDescent="0.3">
      <c r="A9" s="62" t="s">
        <v>79</v>
      </c>
      <c r="B9" s="62">
        <v>182.05424606802001</v>
      </c>
      <c r="C9" s="62">
        <v>302.12277013959999</v>
      </c>
      <c r="D9" s="62" t="s">
        <v>22</v>
      </c>
      <c r="E9" s="62">
        <v>2</v>
      </c>
      <c r="F9" s="45">
        <v>5</v>
      </c>
      <c r="G9" s="68">
        <f t="shared" si="2"/>
        <v>300</v>
      </c>
      <c r="H9" s="62">
        <f t="shared" si="3"/>
        <v>0</v>
      </c>
      <c r="I9" s="62">
        <f t="shared" si="4"/>
        <v>0</v>
      </c>
      <c r="J9" s="90">
        <f t="shared" si="5"/>
        <v>300</v>
      </c>
      <c r="K9" s="68">
        <f t="shared" si="6"/>
        <v>0.5</v>
      </c>
      <c r="L9" s="62">
        <f t="shared" si="7"/>
        <v>0</v>
      </c>
      <c r="M9" s="62">
        <f t="shared" si="8"/>
        <v>0</v>
      </c>
      <c r="N9" s="55">
        <f t="shared" si="0"/>
        <v>0.5</v>
      </c>
      <c r="O9" s="68">
        <f t="shared" si="9"/>
        <v>750</v>
      </c>
      <c r="P9" s="84">
        <v>0.57999999999999996</v>
      </c>
      <c r="Q9" s="98">
        <f t="shared" si="1"/>
        <v>434.99999999999994</v>
      </c>
      <c r="R9" s="2"/>
    </row>
    <row r="10" spans="1:18" x14ac:dyDescent="0.3">
      <c r="A10" s="62" t="s">
        <v>80</v>
      </c>
      <c r="B10" s="62">
        <v>64.778013253918004</v>
      </c>
      <c r="C10" s="62">
        <v>357.03783153668002</v>
      </c>
      <c r="D10" s="62" t="s">
        <v>22</v>
      </c>
      <c r="E10" s="62">
        <v>3</v>
      </c>
      <c r="F10" s="45">
        <v>2</v>
      </c>
      <c r="G10" s="68">
        <f t="shared" si="2"/>
        <v>300</v>
      </c>
      <c r="H10" s="62">
        <f t="shared" si="3"/>
        <v>0</v>
      </c>
      <c r="I10" s="62">
        <f t="shared" si="4"/>
        <v>0</v>
      </c>
      <c r="J10" s="90">
        <f t="shared" si="5"/>
        <v>300</v>
      </c>
      <c r="K10" s="68">
        <f t="shared" si="6"/>
        <v>0.5</v>
      </c>
      <c r="L10" s="62">
        <f t="shared" si="7"/>
        <v>0</v>
      </c>
      <c r="M10" s="62">
        <f t="shared" si="8"/>
        <v>0</v>
      </c>
      <c r="N10" s="55">
        <f t="shared" si="0"/>
        <v>0.5</v>
      </c>
      <c r="O10" s="68">
        <f t="shared" si="9"/>
        <v>300</v>
      </c>
      <c r="P10" s="84">
        <v>0.62</v>
      </c>
      <c r="Q10" s="98">
        <f t="shared" si="1"/>
        <v>186</v>
      </c>
      <c r="R10" s="2"/>
    </row>
    <row r="11" spans="1:18" x14ac:dyDescent="0.3">
      <c r="A11" s="62" t="s">
        <v>81</v>
      </c>
      <c r="B11" s="62">
        <v>95.493217086182995</v>
      </c>
      <c r="C11" s="62">
        <v>259.30763752492999</v>
      </c>
      <c r="D11" s="62" t="s">
        <v>22</v>
      </c>
      <c r="E11" s="62">
        <v>3</v>
      </c>
      <c r="F11" s="45">
        <v>8</v>
      </c>
      <c r="G11" s="68">
        <f t="shared" si="2"/>
        <v>300</v>
      </c>
      <c r="H11" s="62">
        <f t="shared" si="3"/>
        <v>0</v>
      </c>
      <c r="I11" s="62">
        <f t="shared" si="4"/>
        <v>0</v>
      </c>
      <c r="J11" s="90">
        <f t="shared" si="5"/>
        <v>300</v>
      </c>
      <c r="K11" s="68">
        <f t="shared" si="6"/>
        <v>0.5</v>
      </c>
      <c r="L11" s="62">
        <f t="shared" si="7"/>
        <v>0</v>
      </c>
      <c r="M11" s="62">
        <f t="shared" si="8"/>
        <v>0</v>
      </c>
      <c r="N11" s="55">
        <f t="shared" si="0"/>
        <v>0.5</v>
      </c>
      <c r="O11" s="68">
        <f t="shared" si="9"/>
        <v>1200</v>
      </c>
      <c r="P11" s="84">
        <v>0.5</v>
      </c>
      <c r="Q11" s="98">
        <f t="shared" si="1"/>
        <v>600</v>
      </c>
    </row>
    <row r="12" spans="1:18" x14ac:dyDescent="0.3">
      <c r="A12" s="62" t="s">
        <v>82</v>
      </c>
      <c r="B12" s="62">
        <v>16.378298124289</v>
      </c>
      <c r="C12" s="62">
        <v>223.9386149302</v>
      </c>
      <c r="D12" s="62" t="s">
        <v>22</v>
      </c>
      <c r="E12" s="62">
        <v>8</v>
      </c>
      <c r="F12" s="45">
        <v>7</v>
      </c>
      <c r="G12" s="68">
        <f t="shared" si="2"/>
        <v>300</v>
      </c>
      <c r="H12" s="62">
        <f t="shared" si="3"/>
        <v>0</v>
      </c>
      <c r="I12" s="62">
        <f t="shared" si="4"/>
        <v>0</v>
      </c>
      <c r="J12" s="90">
        <f t="shared" si="5"/>
        <v>300</v>
      </c>
      <c r="K12" s="68">
        <f t="shared" si="6"/>
        <v>0</v>
      </c>
      <c r="L12" s="62">
        <f t="shared" si="7"/>
        <v>0.8</v>
      </c>
      <c r="M12" s="62">
        <f t="shared" si="8"/>
        <v>0</v>
      </c>
      <c r="N12" s="55">
        <f t="shared" si="0"/>
        <v>0.8</v>
      </c>
      <c r="O12" s="68">
        <f t="shared" si="9"/>
        <v>1680</v>
      </c>
      <c r="P12" s="84">
        <v>0.5</v>
      </c>
      <c r="Q12" s="98">
        <f t="shared" si="1"/>
        <v>840</v>
      </c>
    </row>
    <row r="13" spans="1:18" x14ac:dyDescent="0.3">
      <c r="A13" s="62" t="s">
        <v>83</v>
      </c>
      <c r="B13" s="62">
        <v>156.92362475070999</v>
      </c>
      <c r="C13" s="62">
        <v>239.76159872258</v>
      </c>
      <c r="D13" s="62" t="s">
        <v>28</v>
      </c>
      <c r="E13" s="62">
        <v>8</v>
      </c>
      <c r="F13" s="45">
        <v>8</v>
      </c>
      <c r="G13" s="68">
        <f t="shared" si="2"/>
        <v>0</v>
      </c>
      <c r="H13" s="62">
        <f t="shared" si="3"/>
        <v>100</v>
      </c>
      <c r="I13" s="62">
        <f t="shared" si="4"/>
        <v>0</v>
      </c>
      <c r="J13" s="90">
        <f t="shared" si="5"/>
        <v>100</v>
      </c>
      <c r="K13" s="68">
        <f t="shared" si="6"/>
        <v>0</v>
      </c>
      <c r="L13" s="62">
        <f t="shared" si="7"/>
        <v>0.8</v>
      </c>
      <c r="M13" s="62">
        <f t="shared" si="8"/>
        <v>0</v>
      </c>
      <c r="N13" s="55">
        <f t="shared" si="0"/>
        <v>0.8</v>
      </c>
      <c r="O13" s="68">
        <f t="shared" si="9"/>
        <v>640</v>
      </c>
      <c r="P13" s="84">
        <v>0.36</v>
      </c>
      <c r="Q13" s="98">
        <f t="shared" si="1"/>
        <v>230.39999999999998</v>
      </c>
    </row>
    <row r="14" spans="1:18" x14ac:dyDescent="0.3">
      <c r="A14" s="62" t="s">
        <v>85</v>
      </c>
      <c r="B14" s="62">
        <v>274.19985756480997</v>
      </c>
      <c r="C14" s="62">
        <v>274.19985756480997</v>
      </c>
      <c r="D14" s="62" t="s">
        <v>28</v>
      </c>
      <c r="E14" s="62">
        <v>8</v>
      </c>
      <c r="F14" s="45">
        <v>4</v>
      </c>
      <c r="G14" s="68">
        <f t="shared" si="2"/>
        <v>0</v>
      </c>
      <c r="H14" s="62">
        <f t="shared" si="3"/>
        <v>100</v>
      </c>
      <c r="I14" s="62">
        <f t="shared" si="4"/>
        <v>0</v>
      </c>
      <c r="J14" s="90">
        <f t="shared" si="5"/>
        <v>100</v>
      </c>
      <c r="K14" s="68">
        <f t="shared" si="6"/>
        <v>0</v>
      </c>
      <c r="L14" s="62">
        <f t="shared" si="7"/>
        <v>0.8</v>
      </c>
      <c r="M14" s="62">
        <f t="shared" si="8"/>
        <v>0</v>
      </c>
      <c r="N14" s="55">
        <f t="shared" si="0"/>
        <v>0.8</v>
      </c>
      <c r="O14" s="68">
        <f t="shared" si="9"/>
        <v>320</v>
      </c>
      <c r="P14" s="84">
        <v>0.4</v>
      </c>
      <c r="Q14" s="98">
        <f t="shared" si="1"/>
        <v>128</v>
      </c>
    </row>
    <row r="15" spans="1:18" x14ac:dyDescent="0.3">
      <c r="A15" s="62" t="s">
        <v>86</v>
      </c>
      <c r="B15" s="62">
        <v>366.34546906161</v>
      </c>
      <c r="C15" s="62">
        <v>306.77658890206999</v>
      </c>
      <c r="D15" s="62" t="s">
        <v>28</v>
      </c>
      <c r="E15" s="62">
        <v>8</v>
      </c>
      <c r="F15" s="45">
        <v>7</v>
      </c>
      <c r="G15" s="68">
        <f t="shared" si="2"/>
        <v>0</v>
      </c>
      <c r="H15" s="62">
        <f t="shared" si="3"/>
        <v>100</v>
      </c>
      <c r="I15" s="62">
        <f t="shared" si="4"/>
        <v>0</v>
      </c>
      <c r="J15" s="90">
        <f t="shared" si="5"/>
        <v>100</v>
      </c>
      <c r="K15" s="68">
        <f t="shared" si="6"/>
        <v>0</v>
      </c>
      <c r="L15" s="62">
        <f t="shared" si="7"/>
        <v>0.8</v>
      </c>
      <c r="M15" s="62">
        <f t="shared" si="8"/>
        <v>0</v>
      </c>
      <c r="N15" s="55">
        <f t="shared" si="0"/>
        <v>0.8</v>
      </c>
      <c r="O15" s="68">
        <f t="shared" si="9"/>
        <v>560</v>
      </c>
      <c r="P15" s="84">
        <v>0.36</v>
      </c>
      <c r="Q15" s="98">
        <f t="shared" si="1"/>
        <v>201.6</v>
      </c>
    </row>
    <row r="16" spans="1:18" x14ac:dyDescent="0.3">
      <c r="A16" s="62" t="s">
        <v>87</v>
      </c>
      <c r="B16" s="62">
        <v>258.37687377243998</v>
      </c>
      <c r="C16" s="62">
        <v>212.76944990029</v>
      </c>
      <c r="D16" s="62" t="s">
        <v>28</v>
      </c>
      <c r="E16" s="62">
        <v>8</v>
      </c>
      <c r="F16" s="45">
        <v>6</v>
      </c>
      <c r="G16" s="68">
        <f t="shared" si="2"/>
        <v>0</v>
      </c>
      <c r="H16" s="62">
        <f t="shared" si="3"/>
        <v>100</v>
      </c>
      <c r="I16" s="62">
        <f t="shared" si="4"/>
        <v>0</v>
      </c>
      <c r="J16" s="90">
        <f t="shared" si="5"/>
        <v>100</v>
      </c>
      <c r="K16" s="68">
        <f t="shared" si="6"/>
        <v>0</v>
      </c>
      <c r="L16" s="62">
        <f t="shared" si="7"/>
        <v>0.8</v>
      </c>
      <c r="M16" s="62">
        <f t="shared" si="8"/>
        <v>0</v>
      </c>
      <c r="N16" s="55">
        <f t="shared" si="0"/>
        <v>0.8</v>
      </c>
      <c r="O16" s="68">
        <f t="shared" si="9"/>
        <v>480</v>
      </c>
      <c r="P16" s="84">
        <v>0.4</v>
      </c>
      <c r="Q16" s="98">
        <f t="shared" si="1"/>
        <v>192</v>
      </c>
    </row>
    <row r="17" spans="1:17" x14ac:dyDescent="0.3">
      <c r="A17" s="62" t="s">
        <v>88</v>
      </c>
      <c r="B17" s="62">
        <v>411.95289293375998</v>
      </c>
      <c r="C17" s="62">
        <v>189.50035608796</v>
      </c>
      <c r="D17" s="62" t="s">
        <v>28</v>
      </c>
      <c r="E17" s="62">
        <v>8</v>
      </c>
      <c r="F17" s="45">
        <v>6</v>
      </c>
      <c r="G17" s="68">
        <f t="shared" si="2"/>
        <v>0</v>
      </c>
      <c r="H17" s="62">
        <f t="shared" si="3"/>
        <v>100</v>
      </c>
      <c r="I17" s="62">
        <f t="shared" si="4"/>
        <v>0</v>
      </c>
      <c r="J17" s="90">
        <f t="shared" si="5"/>
        <v>100</v>
      </c>
      <c r="K17" s="68">
        <f t="shared" si="6"/>
        <v>0</v>
      </c>
      <c r="L17" s="62">
        <f t="shared" si="7"/>
        <v>0.8</v>
      </c>
      <c r="M17" s="62">
        <f t="shared" si="8"/>
        <v>0</v>
      </c>
      <c r="N17" s="55">
        <f t="shared" si="0"/>
        <v>0.8</v>
      </c>
      <c r="O17" s="68">
        <f t="shared" si="9"/>
        <v>480</v>
      </c>
      <c r="P17" s="84">
        <v>0.34</v>
      </c>
      <c r="Q17" s="98">
        <f t="shared" si="1"/>
        <v>163.20000000000002</v>
      </c>
    </row>
    <row r="18" spans="1:17" x14ac:dyDescent="0.3">
      <c r="A18" s="62" t="s">
        <v>89</v>
      </c>
      <c r="B18" s="62">
        <v>469.66024558831998</v>
      </c>
      <c r="C18" s="62">
        <v>128.06994842342999</v>
      </c>
      <c r="D18" s="62" t="s">
        <v>28</v>
      </c>
      <c r="E18" s="62">
        <v>7</v>
      </c>
      <c r="F18" s="45">
        <v>3</v>
      </c>
      <c r="G18" s="68">
        <f t="shared" si="2"/>
        <v>0</v>
      </c>
      <c r="H18" s="62">
        <f t="shared" si="3"/>
        <v>100</v>
      </c>
      <c r="I18" s="62">
        <f t="shared" si="4"/>
        <v>0</v>
      </c>
      <c r="J18" s="90">
        <f t="shared" si="5"/>
        <v>100</v>
      </c>
      <c r="K18" s="68">
        <f t="shared" si="6"/>
        <v>0</v>
      </c>
      <c r="L18" s="62">
        <f t="shared" si="7"/>
        <v>0.8</v>
      </c>
      <c r="M18" s="62">
        <f t="shared" si="8"/>
        <v>0</v>
      </c>
      <c r="N18" s="55">
        <f t="shared" si="0"/>
        <v>0.8</v>
      </c>
      <c r="O18" s="68">
        <f t="shared" si="9"/>
        <v>240</v>
      </c>
      <c r="P18" s="84">
        <v>0.44</v>
      </c>
      <c r="Q18" s="98">
        <f t="shared" si="1"/>
        <v>105.6</v>
      </c>
    </row>
    <row r="19" spans="1:17" x14ac:dyDescent="0.3">
      <c r="A19" s="62" t="s">
        <v>90</v>
      </c>
      <c r="B19" s="62">
        <v>311.43040766452998</v>
      </c>
      <c r="C19" s="62">
        <v>119.693074651</v>
      </c>
      <c r="D19" s="62" t="s">
        <v>28</v>
      </c>
      <c r="E19" s="62">
        <v>10</v>
      </c>
      <c r="F19" s="45">
        <v>2</v>
      </c>
      <c r="G19" s="68">
        <f t="shared" si="2"/>
        <v>0</v>
      </c>
      <c r="H19" s="62">
        <f t="shared" si="3"/>
        <v>100</v>
      </c>
      <c r="I19" s="62">
        <f t="shared" si="4"/>
        <v>0</v>
      </c>
      <c r="J19" s="90">
        <f t="shared" si="5"/>
        <v>100</v>
      </c>
      <c r="K19" s="68">
        <f t="shared" si="6"/>
        <v>0</v>
      </c>
      <c r="L19" s="62">
        <f t="shared" si="7"/>
        <v>0.8</v>
      </c>
      <c r="M19" s="62">
        <f t="shared" si="8"/>
        <v>0</v>
      </c>
      <c r="N19" s="55">
        <f t="shared" si="0"/>
        <v>0.8</v>
      </c>
      <c r="O19" s="68">
        <f t="shared" si="9"/>
        <v>160</v>
      </c>
      <c r="P19" s="84">
        <v>0.42</v>
      </c>
      <c r="Q19" s="98">
        <f t="shared" si="1"/>
        <v>67.2</v>
      </c>
    </row>
    <row r="20" spans="1:17" x14ac:dyDescent="0.3">
      <c r="A20" s="62" t="s">
        <v>91</v>
      </c>
      <c r="B20" s="62">
        <v>180.19271856303001</v>
      </c>
      <c r="C20" s="62">
        <v>118.7623108985</v>
      </c>
      <c r="D20" s="62" t="s">
        <v>28</v>
      </c>
      <c r="E20" s="62">
        <v>12</v>
      </c>
      <c r="F20" s="45">
        <v>2</v>
      </c>
      <c r="G20" s="68">
        <f t="shared" si="2"/>
        <v>0</v>
      </c>
      <c r="H20" s="62">
        <f t="shared" si="3"/>
        <v>100</v>
      </c>
      <c r="I20" s="62">
        <f t="shared" si="4"/>
        <v>0</v>
      </c>
      <c r="J20" s="90">
        <f t="shared" si="5"/>
        <v>100</v>
      </c>
      <c r="K20" s="68">
        <f t="shared" si="6"/>
        <v>0</v>
      </c>
      <c r="L20" s="62">
        <f t="shared" si="7"/>
        <v>0</v>
      </c>
      <c r="M20" s="62">
        <f t="shared" si="8"/>
        <v>1</v>
      </c>
      <c r="N20" s="55">
        <f t="shared" si="0"/>
        <v>1</v>
      </c>
      <c r="O20" s="68">
        <f t="shared" si="9"/>
        <v>200</v>
      </c>
      <c r="P20" s="84">
        <v>0.42</v>
      </c>
      <c r="Q20" s="98">
        <f t="shared" si="1"/>
        <v>84</v>
      </c>
    </row>
    <row r="21" spans="1:17" x14ac:dyDescent="0.3">
      <c r="A21" s="62" t="s">
        <v>92</v>
      </c>
      <c r="B21" s="62">
        <v>102.00856335363</v>
      </c>
      <c r="C21" s="62">
        <v>169.95431728560999</v>
      </c>
      <c r="D21" s="62" t="s">
        <v>25</v>
      </c>
      <c r="E21" s="62">
        <v>12</v>
      </c>
      <c r="F21" s="45">
        <v>7</v>
      </c>
      <c r="G21" s="68">
        <f t="shared" si="2"/>
        <v>0</v>
      </c>
      <c r="H21" s="62">
        <f t="shared" si="3"/>
        <v>0</v>
      </c>
      <c r="I21" s="62">
        <f t="shared" si="4"/>
        <v>200</v>
      </c>
      <c r="J21" s="90">
        <f t="shared" si="5"/>
        <v>200</v>
      </c>
      <c r="K21" s="68">
        <f t="shared" si="6"/>
        <v>0</v>
      </c>
      <c r="L21" s="62">
        <f t="shared" si="7"/>
        <v>0</v>
      </c>
      <c r="M21" s="62">
        <f t="shared" si="8"/>
        <v>1</v>
      </c>
      <c r="N21" s="55">
        <f t="shared" si="0"/>
        <v>1</v>
      </c>
      <c r="O21" s="68">
        <f t="shared" si="9"/>
        <v>1400</v>
      </c>
      <c r="P21" s="84">
        <v>0.24</v>
      </c>
      <c r="Q21" s="98">
        <f t="shared" si="1"/>
        <v>336</v>
      </c>
    </row>
    <row r="22" spans="1:17" x14ac:dyDescent="0.3">
      <c r="A22" s="62" t="s">
        <v>94</v>
      </c>
      <c r="B22" s="62">
        <v>73.154887026354004</v>
      </c>
      <c r="C22" s="62">
        <v>72.224123273860997</v>
      </c>
      <c r="D22" s="62" t="s">
        <v>25</v>
      </c>
      <c r="E22" s="62">
        <v>11</v>
      </c>
      <c r="F22" s="45">
        <v>2</v>
      </c>
      <c r="G22" s="68">
        <f t="shared" si="2"/>
        <v>0</v>
      </c>
      <c r="H22" s="62">
        <f t="shared" si="3"/>
        <v>0</v>
      </c>
      <c r="I22" s="62">
        <f t="shared" si="4"/>
        <v>200</v>
      </c>
      <c r="J22" s="90">
        <f t="shared" si="5"/>
        <v>200</v>
      </c>
      <c r="K22" s="68">
        <f t="shared" si="6"/>
        <v>0</v>
      </c>
      <c r="L22" s="62">
        <f t="shared" si="7"/>
        <v>0</v>
      </c>
      <c r="M22" s="62">
        <f t="shared" si="8"/>
        <v>1</v>
      </c>
      <c r="N22" s="55">
        <f t="shared" si="0"/>
        <v>1</v>
      </c>
      <c r="O22" s="68">
        <f t="shared" si="9"/>
        <v>400</v>
      </c>
      <c r="P22" s="84">
        <v>0.3</v>
      </c>
      <c r="Q22" s="98">
        <f t="shared" si="1"/>
        <v>120</v>
      </c>
    </row>
    <row r="23" spans="1:17" x14ac:dyDescent="0.3">
      <c r="A23" s="62" t="s">
        <v>95</v>
      </c>
      <c r="B23" s="62">
        <v>423.12205796366999</v>
      </c>
      <c r="C23" s="62">
        <v>34.993573174146</v>
      </c>
      <c r="D23" s="62" t="s">
        <v>25</v>
      </c>
      <c r="E23" s="62">
        <v>8</v>
      </c>
      <c r="F23" s="45">
        <v>1</v>
      </c>
      <c r="G23" s="68">
        <f t="shared" si="2"/>
        <v>0</v>
      </c>
      <c r="H23" s="62">
        <f t="shared" si="3"/>
        <v>0</v>
      </c>
      <c r="I23" s="62">
        <f t="shared" si="4"/>
        <v>200</v>
      </c>
      <c r="J23" s="90">
        <f t="shared" si="5"/>
        <v>200</v>
      </c>
      <c r="K23" s="68">
        <f t="shared" si="6"/>
        <v>0</v>
      </c>
      <c r="L23" s="62">
        <f t="shared" si="7"/>
        <v>0.8</v>
      </c>
      <c r="M23" s="62">
        <f t="shared" si="8"/>
        <v>0</v>
      </c>
      <c r="N23" s="55">
        <f t="shared" si="0"/>
        <v>0.8</v>
      </c>
      <c r="O23" s="68">
        <f t="shared" si="9"/>
        <v>160</v>
      </c>
      <c r="P23" s="84">
        <v>0.3</v>
      </c>
      <c r="Q23" s="98">
        <f t="shared" si="1"/>
        <v>48</v>
      </c>
    </row>
    <row r="24" spans="1:17" x14ac:dyDescent="0.3">
      <c r="A24" s="62" t="s">
        <v>96</v>
      </c>
      <c r="B24" s="62">
        <v>245.34618123754001</v>
      </c>
      <c r="C24" s="62">
        <v>52.678084471510999</v>
      </c>
      <c r="D24" s="62" t="s">
        <v>25</v>
      </c>
      <c r="E24" s="62">
        <v>6</v>
      </c>
      <c r="F24" s="45">
        <v>1</v>
      </c>
      <c r="G24" s="68">
        <f t="shared" si="2"/>
        <v>0</v>
      </c>
      <c r="H24" s="62">
        <f t="shared" si="3"/>
        <v>0</v>
      </c>
      <c r="I24" s="62">
        <f t="shared" si="4"/>
        <v>200</v>
      </c>
      <c r="J24" s="90">
        <f t="shared" si="5"/>
        <v>200</v>
      </c>
      <c r="K24" s="68">
        <f t="shared" si="6"/>
        <v>0</v>
      </c>
      <c r="L24" s="62">
        <f t="shared" si="7"/>
        <v>0.8</v>
      </c>
      <c r="M24" s="62">
        <f t="shared" si="8"/>
        <v>0</v>
      </c>
      <c r="N24" s="55">
        <f t="shared" si="0"/>
        <v>0.8</v>
      </c>
      <c r="O24" s="68">
        <f t="shared" si="9"/>
        <v>160</v>
      </c>
      <c r="P24" s="84">
        <v>0.3</v>
      </c>
      <c r="Q24" s="98">
        <f t="shared" si="1"/>
        <v>48</v>
      </c>
    </row>
    <row r="25" spans="1:17" x14ac:dyDescent="0.3">
      <c r="A25" s="62" t="s">
        <v>97</v>
      </c>
      <c r="B25" s="62">
        <v>52.678084471510999</v>
      </c>
      <c r="C25" s="62">
        <v>27.547463154203001</v>
      </c>
      <c r="D25" s="62" t="s">
        <v>25</v>
      </c>
      <c r="E25" s="62">
        <v>5</v>
      </c>
      <c r="F25" s="45">
        <v>1</v>
      </c>
      <c r="G25" s="68">
        <f t="shared" si="2"/>
        <v>0</v>
      </c>
      <c r="H25" s="62">
        <f t="shared" si="3"/>
        <v>0</v>
      </c>
      <c r="I25" s="62">
        <f t="shared" si="4"/>
        <v>200</v>
      </c>
      <c r="J25" s="90">
        <f t="shared" si="5"/>
        <v>200</v>
      </c>
      <c r="K25" s="68">
        <f t="shared" si="6"/>
        <v>0</v>
      </c>
      <c r="L25" s="62">
        <f t="shared" si="7"/>
        <v>0.8</v>
      </c>
      <c r="M25" s="62">
        <f t="shared" si="8"/>
        <v>0</v>
      </c>
      <c r="N25" s="55">
        <f t="shared" si="0"/>
        <v>0.8</v>
      </c>
      <c r="O25" s="68">
        <f t="shared" si="9"/>
        <v>160</v>
      </c>
      <c r="P25" s="84">
        <v>0.3</v>
      </c>
      <c r="Q25" s="98">
        <f t="shared" si="1"/>
        <v>48</v>
      </c>
    </row>
    <row r="26" spans="1:17" x14ac:dyDescent="0.3">
      <c r="A26" s="62" t="s">
        <v>98</v>
      </c>
      <c r="B26" s="62">
        <v>0</v>
      </c>
      <c r="C26" s="62">
        <v>0</v>
      </c>
      <c r="D26" s="62" t="s">
        <v>25</v>
      </c>
      <c r="E26" s="62">
        <v>5</v>
      </c>
      <c r="F26" s="45">
        <v>2</v>
      </c>
      <c r="G26" s="68">
        <f t="shared" si="2"/>
        <v>0</v>
      </c>
      <c r="H26" s="62">
        <f t="shared" si="3"/>
        <v>0</v>
      </c>
      <c r="I26" s="62">
        <f t="shared" si="4"/>
        <v>200</v>
      </c>
      <c r="J26" s="90">
        <f t="shared" si="5"/>
        <v>200</v>
      </c>
      <c r="K26" s="68">
        <f t="shared" si="6"/>
        <v>0</v>
      </c>
      <c r="L26" s="62">
        <f t="shared" si="7"/>
        <v>0.8</v>
      </c>
      <c r="M26" s="62">
        <f t="shared" si="8"/>
        <v>0</v>
      </c>
      <c r="N26" s="55">
        <f t="shared" si="0"/>
        <v>0.8</v>
      </c>
      <c r="O26" s="68">
        <f t="shared" si="9"/>
        <v>320</v>
      </c>
      <c r="P26" s="84">
        <v>0.3</v>
      </c>
      <c r="Q26" s="98">
        <f t="shared" si="1"/>
        <v>96</v>
      </c>
    </row>
    <row r="27" spans="1:17" ht="15" thickBot="1" x14ac:dyDescent="0.35">
      <c r="A27" s="62" t="s">
        <v>99</v>
      </c>
      <c r="B27" s="62">
        <v>500</v>
      </c>
      <c r="C27" s="62">
        <v>500</v>
      </c>
      <c r="D27" s="62" t="s">
        <v>25</v>
      </c>
      <c r="E27" s="62">
        <v>2</v>
      </c>
      <c r="F27" s="45">
        <v>5</v>
      </c>
      <c r="G27" s="70">
        <f t="shared" si="2"/>
        <v>0</v>
      </c>
      <c r="H27" s="71">
        <f t="shared" si="3"/>
        <v>0</v>
      </c>
      <c r="I27" s="71">
        <f t="shared" si="4"/>
        <v>200</v>
      </c>
      <c r="J27" s="87">
        <f t="shared" si="5"/>
        <v>200</v>
      </c>
      <c r="K27" s="70">
        <f t="shared" si="6"/>
        <v>0.5</v>
      </c>
      <c r="L27" s="71">
        <f t="shared" si="7"/>
        <v>0</v>
      </c>
      <c r="M27" s="71">
        <f t="shared" si="8"/>
        <v>0</v>
      </c>
      <c r="N27" s="60">
        <f t="shared" si="0"/>
        <v>0.5</v>
      </c>
      <c r="O27" s="70">
        <f t="shared" si="9"/>
        <v>500</v>
      </c>
      <c r="P27" s="99">
        <v>0.18</v>
      </c>
      <c r="Q27" s="100">
        <f t="shared" si="1"/>
        <v>90</v>
      </c>
    </row>
    <row r="2605" spans="17:17" x14ac:dyDescent="0.3">
      <c r="Q2605" s="6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tabSelected="1" workbookViewId="0">
      <selection activeCell="O23" sqref="O23"/>
    </sheetView>
  </sheetViews>
  <sheetFormatPr defaultRowHeight="14.4" x14ac:dyDescent="0.3"/>
  <cols>
    <col min="7" max="7" width="11.44140625" bestFit="1" customWidth="1"/>
    <col min="8" max="8" width="9.33203125" bestFit="1" customWidth="1"/>
    <col min="9" max="9" width="10.21875" bestFit="1" customWidth="1"/>
  </cols>
  <sheetData>
    <row r="1" spans="1:9" x14ac:dyDescent="0.3">
      <c r="A1" s="62" t="s">
        <v>131</v>
      </c>
      <c r="B1" s="62" t="s">
        <v>65</v>
      </c>
      <c r="C1" s="62" t="s">
        <v>66</v>
      </c>
      <c r="D1" s="62" t="s">
        <v>129</v>
      </c>
      <c r="E1" s="62" t="s">
        <v>136</v>
      </c>
      <c r="F1" s="73" t="s">
        <v>6</v>
      </c>
      <c r="G1" s="102" t="s">
        <v>156</v>
      </c>
      <c r="H1" s="102" t="s">
        <v>157</v>
      </c>
      <c r="I1" s="103" t="s">
        <v>158</v>
      </c>
    </row>
    <row r="2" spans="1:9" x14ac:dyDescent="0.3">
      <c r="A2" s="62" t="s">
        <v>73</v>
      </c>
      <c r="B2" s="62">
        <v>46.162738204061</v>
      </c>
      <c r="C2" s="62">
        <v>411.95289293375998</v>
      </c>
      <c r="D2" s="62">
        <v>0.57999999999999996</v>
      </c>
      <c r="E2" s="62">
        <v>522</v>
      </c>
      <c r="F2" s="68" t="s">
        <v>22</v>
      </c>
      <c r="G2" s="101">
        <v>1</v>
      </c>
      <c r="H2" s="101">
        <v>0</v>
      </c>
      <c r="I2" s="104">
        <v>0</v>
      </c>
    </row>
    <row r="3" spans="1:9" x14ac:dyDescent="0.3">
      <c r="A3" s="62" t="s">
        <v>75</v>
      </c>
      <c r="B3" s="62">
        <v>140.16987720584001</v>
      </c>
      <c r="C3" s="62">
        <v>463.14489932087002</v>
      </c>
      <c r="D3" s="62">
        <v>0.57999999999999996</v>
      </c>
      <c r="E3" s="62">
        <v>522</v>
      </c>
      <c r="F3" s="68" t="s">
        <v>22</v>
      </c>
      <c r="G3" s="101">
        <v>1</v>
      </c>
      <c r="H3" s="101">
        <v>0</v>
      </c>
      <c r="I3" s="104">
        <v>0</v>
      </c>
    </row>
    <row r="4" spans="1:9" x14ac:dyDescent="0.3">
      <c r="A4" s="62" t="s">
        <v>76</v>
      </c>
      <c r="B4" s="62">
        <v>321.66880894194998</v>
      </c>
      <c r="C4" s="62">
        <v>444.52962427100999</v>
      </c>
      <c r="D4" s="62">
        <v>0.54</v>
      </c>
      <c r="E4" s="62">
        <v>518.4</v>
      </c>
      <c r="F4" s="68" t="s">
        <v>22</v>
      </c>
      <c r="G4" s="101">
        <v>1</v>
      </c>
      <c r="H4" s="101">
        <v>0</v>
      </c>
      <c r="I4" s="104">
        <v>0</v>
      </c>
    </row>
    <row r="5" spans="1:9" x14ac:dyDescent="0.3">
      <c r="A5" s="62" t="s">
        <v>77</v>
      </c>
      <c r="B5" s="62">
        <v>164.36973477065999</v>
      </c>
      <c r="C5" s="62">
        <v>369.13776031908998</v>
      </c>
      <c r="D5" s="62">
        <v>0.6</v>
      </c>
      <c r="E5" s="62">
        <v>576</v>
      </c>
      <c r="F5" s="68" t="s">
        <v>22</v>
      </c>
      <c r="G5" s="101">
        <v>1</v>
      </c>
      <c r="H5" s="101">
        <v>0</v>
      </c>
      <c r="I5" s="104">
        <v>0</v>
      </c>
    </row>
    <row r="6" spans="1:9" x14ac:dyDescent="0.3">
      <c r="A6" s="62" t="s">
        <v>78</v>
      </c>
      <c r="B6" s="62">
        <v>300.26124263461998</v>
      </c>
      <c r="C6" s="62">
        <v>353.31477652670998</v>
      </c>
      <c r="D6" s="62">
        <v>0.54</v>
      </c>
      <c r="E6" s="62">
        <v>777.6</v>
      </c>
      <c r="F6" s="68" t="s">
        <v>22</v>
      </c>
      <c r="G6" s="101">
        <v>1</v>
      </c>
      <c r="H6" s="101">
        <v>0</v>
      </c>
      <c r="I6" s="104">
        <v>0</v>
      </c>
    </row>
    <row r="7" spans="1:9" x14ac:dyDescent="0.3">
      <c r="A7" s="62" t="s">
        <v>79</v>
      </c>
      <c r="B7" s="62">
        <v>182.05424606802001</v>
      </c>
      <c r="C7" s="62">
        <v>302.12277013959999</v>
      </c>
      <c r="D7" s="62">
        <v>0.57999999999999996</v>
      </c>
      <c r="E7" s="62">
        <v>435</v>
      </c>
      <c r="F7" s="68" t="s">
        <v>22</v>
      </c>
      <c r="G7" s="101">
        <v>1</v>
      </c>
      <c r="H7" s="101">
        <v>0</v>
      </c>
      <c r="I7" s="104">
        <v>0</v>
      </c>
    </row>
    <row r="8" spans="1:9" x14ac:dyDescent="0.3">
      <c r="A8" s="62" t="s">
        <v>80</v>
      </c>
      <c r="B8" s="62">
        <v>64.778013253918004</v>
      </c>
      <c r="C8" s="62">
        <v>357.03783153668002</v>
      </c>
      <c r="D8" s="62">
        <v>0.62</v>
      </c>
      <c r="E8" s="62">
        <v>186</v>
      </c>
      <c r="F8" s="68" t="s">
        <v>22</v>
      </c>
      <c r="G8" s="101">
        <v>1</v>
      </c>
      <c r="H8" s="101">
        <v>0</v>
      </c>
      <c r="I8" s="104">
        <v>0</v>
      </c>
    </row>
    <row r="9" spans="1:9" x14ac:dyDescent="0.3">
      <c r="A9" s="62" t="s">
        <v>81</v>
      </c>
      <c r="B9" s="62">
        <v>95.493217086182995</v>
      </c>
      <c r="C9" s="62">
        <v>259.30763752492999</v>
      </c>
      <c r="D9" s="62">
        <v>0.5</v>
      </c>
      <c r="E9" s="62">
        <v>600</v>
      </c>
      <c r="F9" s="68" t="s">
        <v>22</v>
      </c>
      <c r="G9" s="101">
        <v>1</v>
      </c>
      <c r="H9" s="101">
        <v>0</v>
      </c>
      <c r="I9" s="104">
        <v>0</v>
      </c>
    </row>
    <row r="10" spans="1:9" x14ac:dyDescent="0.3">
      <c r="A10" s="62" t="s">
        <v>82</v>
      </c>
      <c r="B10" s="62">
        <v>16.378298124289</v>
      </c>
      <c r="C10" s="62">
        <v>223.9386149302</v>
      </c>
      <c r="D10" s="62">
        <v>0.5</v>
      </c>
      <c r="E10" s="62">
        <v>840</v>
      </c>
      <c r="F10" s="68" t="s">
        <v>22</v>
      </c>
      <c r="G10" s="101">
        <v>1</v>
      </c>
      <c r="H10" s="101">
        <v>0</v>
      </c>
      <c r="I10" s="104">
        <v>0</v>
      </c>
    </row>
    <row r="11" spans="1:9" x14ac:dyDescent="0.3">
      <c r="A11" s="62" t="s">
        <v>83</v>
      </c>
      <c r="B11" s="62">
        <v>156.92362475070999</v>
      </c>
      <c r="C11" s="62">
        <v>239.76159872258</v>
      </c>
      <c r="D11" s="62">
        <v>0.36</v>
      </c>
      <c r="E11" s="62">
        <v>230.4</v>
      </c>
      <c r="F11" s="68" t="s">
        <v>28</v>
      </c>
      <c r="G11" s="101">
        <v>0</v>
      </c>
      <c r="H11" s="101">
        <v>1</v>
      </c>
      <c r="I11" s="104">
        <v>0</v>
      </c>
    </row>
    <row r="12" spans="1:9" x14ac:dyDescent="0.3">
      <c r="A12" s="62" t="s">
        <v>85</v>
      </c>
      <c r="B12" s="62">
        <v>274.19985756480997</v>
      </c>
      <c r="C12" s="62">
        <v>274.19985756480997</v>
      </c>
      <c r="D12" s="62">
        <v>0.4</v>
      </c>
      <c r="E12" s="62">
        <v>128</v>
      </c>
      <c r="F12" s="68" t="s">
        <v>28</v>
      </c>
      <c r="G12" s="101">
        <v>0</v>
      </c>
      <c r="H12" s="101">
        <v>1</v>
      </c>
      <c r="I12" s="104">
        <v>0</v>
      </c>
    </row>
    <row r="13" spans="1:9" x14ac:dyDescent="0.3">
      <c r="A13" s="62" t="s">
        <v>86</v>
      </c>
      <c r="B13" s="62">
        <v>366.34546906161</v>
      </c>
      <c r="C13" s="62">
        <v>306.77658890206999</v>
      </c>
      <c r="D13" s="62">
        <v>0.36</v>
      </c>
      <c r="E13" s="62">
        <v>201.6</v>
      </c>
      <c r="F13" s="68" t="s">
        <v>28</v>
      </c>
      <c r="G13" s="101">
        <v>0</v>
      </c>
      <c r="H13" s="101">
        <v>1</v>
      </c>
      <c r="I13" s="104">
        <v>0</v>
      </c>
    </row>
    <row r="14" spans="1:9" x14ac:dyDescent="0.3">
      <c r="A14" s="62" t="s">
        <v>87</v>
      </c>
      <c r="B14" s="62">
        <v>258.37687377243998</v>
      </c>
      <c r="C14" s="62">
        <v>212.76944990029</v>
      </c>
      <c r="D14" s="62">
        <v>0.4</v>
      </c>
      <c r="E14" s="62">
        <v>192</v>
      </c>
      <c r="F14" s="68" t="s">
        <v>28</v>
      </c>
      <c r="G14" s="101">
        <v>0</v>
      </c>
      <c r="H14" s="101">
        <v>1</v>
      </c>
      <c r="I14" s="104">
        <v>0</v>
      </c>
    </row>
    <row r="15" spans="1:9" x14ac:dyDescent="0.3">
      <c r="A15" s="62" t="s">
        <v>88</v>
      </c>
      <c r="B15" s="62">
        <v>411.95289293375998</v>
      </c>
      <c r="C15" s="62">
        <v>189.50035608796</v>
      </c>
      <c r="D15" s="62">
        <v>0.34</v>
      </c>
      <c r="E15" s="62">
        <v>163.19999999999999</v>
      </c>
      <c r="F15" s="68" t="s">
        <v>28</v>
      </c>
      <c r="G15" s="101">
        <v>0</v>
      </c>
      <c r="H15" s="101">
        <v>1</v>
      </c>
      <c r="I15" s="104">
        <v>0</v>
      </c>
    </row>
    <row r="16" spans="1:9" x14ac:dyDescent="0.3">
      <c r="A16" s="62" t="s">
        <v>89</v>
      </c>
      <c r="B16" s="62">
        <v>469.66024558831998</v>
      </c>
      <c r="C16" s="62">
        <v>128.06994842342999</v>
      </c>
      <c r="D16" s="62">
        <v>0.44</v>
      </c>
      <c r="E16" s="62">
        <v>105.6</v>
      </c>
      <c r="F16" s="68" t="s">
        <v>28</v>
      </c>
      <c r="G16" s="101">
        <v>0</v>
      </c>
      <c r="H16" s="101">
        <v>1</v>
      </c>
      <c r="I16" s="104">
        <v>0</v>
      </c>
    </row>
    <row r="17" spans="1:9" x14ac:dyDescent="0.3">
      <c r="A17" s="62" t="s">
        <v>90</v>
      </c>
      <c r="B17" s="62">
        <v>311.43040766452998</v>
      </c>
      <c r="C17" s="62">
        <v>119.693074651</v>
      </c>
      <c r="D17" s="62">
        <v>0.42</v>
      </c>
      <c r="E17" s="62">
        <v>67.2</v>
      </c>
      <c r="F17" s="68" t="s">
        <v>28</v>
      </c>
      <c r="G17" s="101">
        <v>0</v>
      </c>
      <c r="H17" s="101">
        <v>1</v>
      </c>
      <c r="I17" s="104">
        <v>0</v>
      </c>
    </row>
    <row r="18" spans="1:9" x14ac:dyDescent="0.3">
      <c r="A18" s="62" t="s">
        <v>91</v>
      </c>
      <c r="B18" s="62">
        <v>180.19271856303001</v>
      </c>
      <c r="C18" s="62">
        <v>118.7623108985</v>
      </c>
      <c r="D18" s="62">
        <v>0.42</v>
      </c>
      <c r="E18" s="62">
        <v>84</v>
      </c>
      <c r="F18" s="68" t="s">
        <v>28</v>
      </c>
      <c r="G18" s="101">
        <v>0</v>
      </c>
      <c r="H18" s="101">
        <v>1</v>
      </c>
      <c r="I18" s="104">
        <v>0</v>
      </c>
    </row>
    <row r="19" spans="1:9" x14ac:dyDescent="0.3">
      <c r="A19" s="62" t="s">
        <v>92</v>
      </c>
      <c r="B19" s="62">
        <v>102.00856335363</v>
      </c>
      <c r="C19" s="62">
        <v>169.95431728560999</v>
      </c>
      <c r="D19" s="62">
        <v>0.24</v>
      </c>
      <c r="E19" s="62">
        <v>336</v>
      </c>
      <c r="F19" s="68" t="s">
        <v>25</v>
      </c>
      <c r="G19" s="101">
        <v>0</v>
      </c>
      <c r="H19" s="101">
        <v>0</v>
      </c>
      <c r="I19" s="104">
        <v>1</v>
      </c>
    </row>
    <row r="20" spans="1:9" x14ac:dyDescent="0.3">
      <c r="A20" s="62" t="s">
        <v>94</v>
      </c>
      <c r="B20" s="62">
        <v>73.154887026354004</v>
      </c>
      <c r="C20" s="62">
        <v>72.224123273860997</v>
      </c>
      <c r="D20" s="62">
        <v>0.3</v>
      </c>
      <c r="E20" s="62">
        <v>120</v>
      </c>
      <c r="F20" s="68" t="s">
        <v>25</v>
      </c>
      <c r="G20" s="101">
        <v>0</v>
      </c>
      <c r="H20" s="101">
        <v>0</v>
      </c>
      <c r="I20" s="104">
        <v>1</v>
      </c>
    </row>
    <row r="21" spans="1:9" x14ac:dyDescent="0.3">
      <c r="A21" s="62" t="s">
        <v>95</v>
      </c>
      <c r="B21" s="62">
        <v>423.12205796366999</v>
      </c>
      <c r="C21" s="62">
        <v>34.993573174146</v>
      </c>
      <c r="D21" s="62">
        <v>0.3</v>
      </c>
      <c r="E21" s="62">
        <v>48</v>
      </c>
      <c r="F21" s="68" t="s">
        <v>25</v>
      </c>
      <c r="G21" s="101">
        <v>0</v>
      </c>
      <c r="H21" s="101">
        <v>0</v>
      </c>
      <c r="I21" s="104">
        <v>1</v>
      </c>
    </row>
    <row r="22" spans="1:9" x14ac:dyDescent="0.3">
      <c r="A22" s="62" t="s">
        <v>96</v>
      </c>
      <c r="B22" s="62">
        <v>245.34618123754001</v>
      </c>
      <c r="C22" s="62">
        <v>52.678084471510999</v>
      </c>
      <c r="D22" s="62">
        <v>0.3</v>
      </c>
      <c r="E22" s="62">
        <v>48</v>
      </c>
      <c r="F22" s="68" t="s">
        <v>25</v>
      </c>
      <c r="G22" s="101">
        <v>0</v>
      </c>
      <c r="H22" s="101">
        <v>0</v>
      </c>
      <c r="I22" s="104">
        <v>1</v>
      </c>
    </row>
    <row r="23" spans="1:9" x14ac:dyDescent="0.3">
      <c r="A23" s="62" t="s">
        <v>97</v>
      </c>
      <c r="B23" s="62">
        <v>52.678084471510999</v>
      </c>
      <c r="C23" s="62">
        <v>27.547463154203001</v>
      </c>
      <c r="D23" s="62">
        <v>0.3</v>
      </c>
      <c r="E23" s="62">
        <v>48</v>
      </c>
      <c r="F23" s="68" t="s">
        <v>25</v>
      </c>
      <c r="G23" s="101">
        <v>0</v>
      </c>
      <c r="H23" s="101">
        <v>0</v>
      </c>
      <c r="I23" s="104">
        <v>1</v>
      </c>
    </row>
    <row r="24" spans="1:9" x14ac:dyDescent="0.3">
      <c r="A24" s="62" t="s">
        <v>98</v>
      </c>
      <c r="B24" s="62">
        <v>0</v>
      </c>
      <c r="C24" s="62">
        <v>0</v>
      </c>
      <c r="D24" s="62">
        <v>0.3</v>
      </c>
      <c r="E24" s="62">
        <v>96</v>
      </c>
      <c r="F24" s="68" t="s">
        <v>25</v>
      </c>
      <c r="G24" s="101">
        <v>0</v>
      </c>
      <c r="H24" s="101">
        <v>0</v>
      </c>
      <c r="I24" s="104">
        <v>1</v>
      </c>
    </row>
    <row r="25" spans="1:9" ht="15" thickBot="1" x14ac:dyDescent="0.35">
      <c r="A25" s="62" t="s">
        <v>99</v>
      </c>
      <c r="B25" s="62">
        <v>500</v>
      </c>
      <c r="C25" s="62">
        <v>500</v>
      </c>
      <c r="D25" s="62">
        <v>0.18</v>
      </c>
      <c r="E25" s="62">
        <v>90</v>
      </c>
      <c r="F25" s="70" t="s">
        <v>25</v>
      </c>
      <c r="G25" s="105">
        <v>0</v>
      </c>
      <c r="H25" s="105">
        <v>0</v>
      </c>
      <c r="I25" s="10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SABLON DE CALCUL</vt:lpstr>
      <vt:lpstr>1_BAZA DE DATE</vt:lpstr>
      <vt:lpstr>2_COEF_DENSITATE</vt:lpstr>
      <vt:lpstr>3_COEF_PANTA</vt:lpstr>
      <vt:lpstr>4_COEF_DAUNATORI</vt:lpstr>
      <vt:lpstr>5_COEF_LITOLOGIE</vt:lpstr>
      <vt:lpstr>6_CALCUL_HAZARD</vt:lpstr>
      <vt:lpstr>7_CALCUL_RISC</vt:lpstr>
      <vt:lpstr>8_DATE_HARTI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2024-03-16T14:10:22Z</dcterms:created>
  <dcterms:modified xsi:type="dcterms:W3CDTF">2024-03-16T15:35:29Z</dcterms:modified>
</cp:coreProperties>
</file>