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2030" activeTab="0"/>
  </bookViews>
  <sheets>
    <sheet name="conducta cilindric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<sst xmlns="http://schemas.openxmlformats.org/spreadsheetml/2006/main" count="36" uniqueCount="32">
  <si>
    <t xml:space="preserve">Cota nivelului apei </t>
  </si>
  <si>
    <t>H</t>
  </si>
  <si>
    <t>m</t>
  </si>
  <si>
    <t>alfa[grds]</t>
  </si>
  <si>
    <t>alfa[rad]</t>
  </si>
  <si>
    <t>xc[m]</t>
  </si>
  <si>
    <t>yc[m]</t>
  </si>
  <si>
    <t>Phc[Pa]</t>
  </si>
  <si>
    <t>Phc[m]</t>
  </si>
  <si>
    <t>YOPhc[m]</t>
  </si>
  <si>
    <t>Raza conductei</t>
  </si>
  <si>
    <t>R</t>
  </si>
  <si>
    <t>Abscisa centrului sectiunii transversale a conductei</t>
  </si>
  <si>
    <t>XCC</t>
  </si>
  <si>
    <t>Ordonata centrului sectiunii transversale a conductei</t>
  </si>
  <si>
    <t>YCC</t>
  </si>
  <si>
    <t>Densitatea fluidului</t>
  </si>
  <si>
    <t>ro</t>
  </si>
  <si>
    <t>kg/m3</t>
  </si>
  <si>
    <t>g</t>
  </si>
  <si>
    <t>m/s2</t>
  </si>
  <si>
    <t>X</t>
  </si>
  <si>
    <t>Y</t>
  </si>
  <si>
    <t>1Pa:</t>
  </si>
  <si>
    <t>m_col_H2O</t>
  </si>
  <si>
    <t>Acceleratia gravitationala</t>
  </si>
  <si>
    <t>xc-abscisa unui punct pe conducta</t>
  </si>
  <si>
    <t>yc-ordonata unui punct pe conducta</t>
  </si>
  <si>
    <t>Phc-presiunea hidrostatica pe conducta</t>
  </si>
  <si>
    <t>XOPhc[m]</t>
  </si>
  <si>
    <t>XOP-abscisa originii vectorului presiune</t>
  </si>
  <si>
    <t>YOP-ordonata originii vectorului presiune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</si>
</sst>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Diagrama presiunilor pe conducta</a:t>
            </a:r>
          </a:p>
        </c:rich>
      </c:tx>
      <c:layout>
        <c:manualLayout>
          <c:xMode val="factor"/>
          <c:yMode val="factor"/>
          <c:x val="-0.0012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95"/>
          <c:w val="0.7875"/>
          <c:h val="0.888"/>
        </c:manualLayout>
      </c:layout>
      <c:scatterChart>
        <c:scatterStyle val="lineMarker"/>
        <c:varyColors val="0"/>
        <c:ser>
          <c:idx val="1"/>
          <c:order val="1"/>
          <c:tx>
            <c:strRef>
              <c:f>'[1]PRESIUNI PE CONDUCTA'!$A$7</c:f>
              <c:strCache>
                <c:ptCount val="1"/>
                <c:pt idx="0">
                  <c:v>H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'[1]PRESIUNI PE CONDUCTA'!$B$8:$B$9</c:f>
              <c:numCach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xVal>
          <c:yVal>
            <c:numRef>
              <c:f>'[1]PRESIUNI PE CONDUCTA'!$C$8:$C$9</c:f>
              <c:numCach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smooth val="0"/>
        </c:ser>
        <c:ser>
          <c:idx val="3"/>
          <c:order val="3"/>
          <c:tx>
            <c:v>PH0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('[1]PRESIUNI PE CONDUCTA'!$J$2,'[1]PRESIUNI PE CONDUCTA'!$F$2)</c:f>
              <c:numCache>
                <c:ptCount val="2"/>
                <c:pt idx="0">
                  <c:v>156</c:v>
                </c:pt>
                <c:pt idx="1">
                  <c:v>100</c:v>
                </c:pt>
              </c:numCache>
            </c:numRef>
          </c:xVal>
          <c:yVal>
            <c:numRef>
              <c:f>('[1]PRESIUNI PE CONDUCTA'!$K$2,'[1]PRESIUNI PE CONDUCTA'!$G$2)</c:f>
              <c:numCach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yVal>
          <c:smooth val="0"/>
        </c:ser>
        <c:ser>
          <c:idx val="4"/>
          <c:order val="4"/>
          <c:tx>
            <c:v>ph_90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('[1]PRESIUNI PE CONDUCTA'!$J$11,'[1]PRESIUNI PE CONDUCTA'!$F$11)</c:f>
              <c:numCach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xVal>
          <c:yVal>
            <c:numRef>
              <c:f>('[1]PRESIUNI PE CONDUCTA'!$K$11,'[1]PRESIUNI PE CONDUCTA'!$G$11)</c:f>
              <c:numCache>
                <c:ptCount val="2"/>
                <c:pt idx="0">
                  <c:v>140</c:v>
                </c:pt>
                <c:pt idx="1">
                  <c:v>100</c:v>
                </c:pt>
              </c:numCache>
            </c:numRef>
          </c:yVal>
          <c:smooth val="0"/>
        </c:ser>
        <c:ser>
          <c:idx val="5"/>
          <c:order val="5"/>
          <c:tx>
            <c:v>PH_180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('[1]PRESIUNI PE CONDUCTA'!$J$20,'[1]PRESIUNI PE CONDUCTA'!$F$20)</c:f>
              <c:numCache>
                <c:ptCount val="2"/>
                <c:pt idx="0">
                  <c:v>4</c:v>
                </c:pt>
                <c:pt idx="1">
                  <c:v>60</c:v>
                </c:pt>
              </c:numCache>
            </c:numRef>
          </c:xVal>
          <c:yVal>
            <c:numRef>
              <c:f>('[1]PRESIUNI PE CONDUCTA'!$K$20,'[1]PRESIUNI PE CONDUCTA'!$G$20)</c:f>
              <c:numCache>
                <c:ptCount val="2"/>
                <c:pt idx="0">
                  <c:v>80</c:v>
                </c:pt>
                <c:pt idx="1">
                  <c:v>80</c:v>
                </c:pt>
              </c:numCache>
            </c:numRef>
          </c:yVal>
          <c:smooth val="0"/>
        </c:ser>
        <c:ser>
          <c:idx val="6"/>
          <c:order val="6"/>
          <c:tx>
            <c:v>PH_270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('[1]PRESIUNI PE CONDUCTA'!$J$29,'[1]PRESIUNI PE CONDUCTA'!$F$29)</c:f>
              <c:numCache>
                <c:ptCount val="2"/>
                <c:pt idx="0">
                  <c:v>79.99999999999999</c:v>
                </c:pt>
                <c:pt idx="1">
                  <c:v>80</c:v>
                </c:pt>
              </c:numCache>
            </c:numRef>
          </c:xVal>
          <c:yVal>
            <c:numRef>
              <c:f>('[1]PRESIUNI PE CONDUCTA'!$K$29,'[1]PRESIUNI PE CONDUCTA'!$G$29)</c:f>
              <c:numCache>
                <c:ptCount val="2"/>
                <c:pt idx="0">
                  <c:v>-12</c:v>
                </c:pt>
                <c:pt idx="1">
                  <c:v>60</c:v>
                </c:pt>
              </c:numCache>
            </c:numRef>
          </c:yVal>
          <c:smooth val="0"/>
        </c:ser>
        <c:axId val="64717135"/>
        <c:axId val="45583304"/>
      </c:scatterChart>
      <c:scatterChart>
        <c:scatterStyle val="smoothMarker"/>
        <c:varyColors val="0"/>
        <c:ser>
          <c:idx val="0"/>
          <c:order val="0"/>
          <c:tx>
            <c:v>conducta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'[1]PRESIUNI PE CONDUCTA'!$F$2:$F$38</c:f>
              <c:numCache>
                <c:ptCount val="37"/>
                <c:pt idx="0">
                  <c:v>100</c:v>
                </c:pt>
                <c:pt idx="1">
                  <c:v>99.69615506024417</c:v>
                </c:pt>
                <c:pt idx="2">
                  <c:v>98.79385241571816</c:v>
                </c:pt>
                <c:pt idx="3">
                  <c:v>97.32050807568878</c:v>
                </c:pt>
                <c:pt idx="4">
                  <c:v>95.32088886237956</c:v>
                </c:pt>
                <c:pt idx="5">
                  <c:v>92.85575219373078</c:v>
                </c:pt>
                <c:pt idx="6">
                  <c:v>90</c:v>
                </c:pt>
                <c:pt idx="7">
                  <c:v>86.84040286651337</c:v>
                </c:pt>
                <c:pt idx="8">
                  <c:v>83.4729635533386</c:v>
                </c:pt>
                <c:pt idx="9">
                  <c:v>80</c:v>
                </c:pt>
                <c:pt idx="10">
                  <c:v>76.5270364466614</c:v>
                </c:pt>
                <c:pt idx="11">
                  <c:v>73.15959713348663</c:v>
                </c:pt>
                <c:pt idx="12">
                  <c:v>70</c:v>
                </c:pt>
                <c:pt idx="13">
                  <c:v>67.14424780626922</c:v>
                </c:pt>
                <c:pt idx="14">
                  <c:v>64.67911113762044</c:v>
                </c:pt>
                <c:pt idx="15">
                  <c:v>62.67949192431122</c:v>
                </c:pt>
                <c:pt idx="16">
                  <c:v>61.20614758428184</c:v>
                </c:pt>
                <c:pt idx="17">
                  <c:v>60.30384493975584</c:v>
                </c:pt>
                <c:pt idx="18">
                  <c:v>60</c:v>
                </c:pt>
                <c:pt idx="19">
                  <c:v>60.30384493975584</c:v>
                </c:pt>
                <c:pt idx="20">
                  <c:v>61.20614758428183</c:v>
                </c:pt>
                <c:pt idx="21">
                  <c:v>62.67949192431123</c:v>
                </c:pt>
                <c:pt idx="22">
                  <c:v>64.67911113762044</c:v>
                </c:pt>
                <c:pt idx="23">
                  <c:v>67.1442478062692</c:v>
                </c:pt>
                <c:pt idx="24">
                  <c:v>69.99999999999999</c:v>
                </c:pt>
                <c:pt idx="25">
                  <c:v>73.15959713348661</c:v>
                </c:pt>
                <c:pt idx="26">
                  <c:v>76.5270364466614</c:v>
                </c:pt>
                <c:pt idx="27">
                  <c:v>80</c:v>
                </c:pt>
                <c:pt idx="28">
                  <c:v>83.4729635533386</c:v>
                </c:pt>
                <c:pt idx="29">
                  <c:v>86.84040286651336</c:v>
                </c:pt>
                <c:pt idx="30">
                  <c:v>90</c:v>
                </c:pt>
                <c:pt idx="31">
                  <c:v>92.85575219373078</c:v>
                </c:pt>
                <c:pt idx="32">
                  <c:v>95.32088886237956</c:v>
                </c:pt>
                <c:pt idx="33">
                  <c:v>97.32050807568876</c:v>
                </c:pt>
                <c:pt idx="34">
                  <c:v>98.79385241571816</c:v>
                </c:pt>
                <c:pt idx="35">
                  <c:v>99.69615506024417</c:v>
                </c:pt>
                <c:pt idx="36">
                  <c:v>100</c:v>
                </c:pt>
              </c:numCache>
            </c:numRef>
          </c:xVal>
          <c:yVal>
            <c:numRef>
              <c:f>'[1]PRESIUNI PE CONDUCTA'!$G$2:$G$38</c:f>
              <c:numCache>
                <c:ptCount val="37"/>
                <c:pt idx="0">
                  <c:v>80</c:v>
                </c:pt>
                <c:pt idx="1">
                  <c:v>83.4729635533386</c:v>
                </c:pt>
                <c:pt idx="2">
                  <c:v>86.84040286651337</c:v>
                </c:pt>
                <c:pt idx="3">
                  <c:v>90</c:v>
                </c:pt>
                <c:pt idx="4">
                  <c:v>92.85575219373078</c:v>
                </c:pt>
                <c:pt idx="5">
                  <c:v>95.32088886237956</c:v>
                </c:pt>
                <c:pt idx="6">
                  <c:v>97.32050807568876</c:v>
                </c:pt>
                <c:pt idx="7">
                  <c:v>98.79385241571816</c:v>
                </c:pt>
                <c:pt idx="8">
                  <c:v>99.69615506024417</c:v>
                </c:pt>
                <c:pt idx="9">
                  <c:v>100</c:v>
                </c:pt>
                <c:pt idx="10">
                  <c:v>99.69615506024417</c:v>
                </c:pt>
                <c:pt idx="11">
                  <c:v>98.79385241571816</c:v>
                </c:pt>
                <c:pt idx="12">
                  <c:v>97.32050807568878</c:v>
                </c:pt>
                <c:pt idx="13">
                  <c:v>95.32088886237956</c:v>
                </c:pt>
                <c:pt idx="14">
                  <c:v>92.8557521937308</c:v>
                </c:pt>
                <c:pt idx="15">
                  <c:v>90</c:v>
                </c:pt>
                <c:pt idx="16">
                  <c:v>86.84040286651337</c:v>
                </c:pt>
                <c:pt idx="17">
                  <c:v>83.4729635533386</c:v>
                </c:pt>
                <c:pt idx="18">
                  <c:v>80</c:v>
                </c:pt>
                <c:pt idx="19">
                  <c:v>76.52703644666138</c:v>
                </c:pt>
                <c:pt idx="20">
                  <c:v>73.15959713348663</c:v>
                </c:pt>
                <c:pt idx="21">
                  <c:v>70</c:v>
                </c:pt>
                <c:pt idx="22">
                  <c:v>67.14424780626922</c:v>
                </c:pt>
                <c:pt idx="23">
                  <c:v>64.67911113762044</c:v>
                </c:pt>
                <c:pt idx="24">
                  <c:v>62.679491924311236</c:v>
                </c:pt>
                <c:pt idx="25">
                  <c:v>61.20614758428184</c:v>
                </c:pt>
                <c:pt idx="26">
                  <c:v>60.30384493975584</c:v>
                </c:pt>
                <c:pt idx="27">
                  <c:v>60</c:v>
                </c:pt>
                <c:pt idx="28">
                  <c:v>60.303844939755834</c:v>
                </c:pt>
                <c:pt idx="29">
                  <c:v>61.20614758428183</c:v>
                </c:pt>
                <c:pt idx="30">
                  <c:v>62.67949192431123</c:v>
                </c:pt>
                <c:pt idx="31">
                  <c:v>64.67911113762044</c:v>
                </c:pt>
                <c:pt idx="32">
                  <c:v>67.1442478062692</c:v>
                </c:pt>
                <c:pt idx="33">
                  <c:v>69.99999999999999</c:v>
                </c:pt>
                <c:pt idx="34">
                  <c:v>73.15959713348663</c:v>
                </c:pt>
                <c:pt idx="35">
                  <c:v>76.52703644666137</c:v>
                </c:pt>
                <c:pt idx="36">
                  <c:v>80</c:v>
                </c:pt>
              </c:numCache>
            </c:numRef>
          </c:yVal>
          <c:smooth val="1"/>
        </c:ser>
        <c:ser>
          <c:idx val="2"/>
          <c:order val="2"/>
          <c:tx>
            <c:v>diagrama Phc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'[1]PRESIUNI PE CONDUCTA'!$J$2:$J$38</c:f>
              <c:numCache>
                <c:ptCount val="37"/>
                <c:pt idx="0">
                  <c:v>156</c:v>
                </c:pt>
                <c:pt idx="1">
                  <c:v>152.10922808232246</c:v>
                </c:pt>
                <c:pt idx="2">
                  <c:v>146.27433830223674</c:v>
                </c:pt>
                <c:pt idx="3">
                  <c:v>138.88972745734185</c:v>
                </c:pt>
                <c:pt idx="4">
                  <c:v>130.34091565294466</c:v>
                </c:pt>
                <c:pt idx="5">
                  <c:v>120.97339631207932</c:v>
                </c:pt>
                <c:pt idx="6">
                  <c:v>111.0717967697245</c:v>
                </c:pt>
                <c:pt idx="7">
                  <c:v>100.85123001525851</c:v>
                </c:pt>
                <c:pt idx="8">
                  <c:v>90.46110035608135</c:v>
                </c:pt>
                <c:pt idx="9">
                  <c:v>80</c:v>
                </c:pt>
                <c:pt idx="10">
                  <c:v>69.53889964391865</c:v>
                </c:pt>
                <c:pt idx="11">
                  <c:v>59.14876998474149</c:v>
                </c:pt>
                <c:pt idx="12">
                  <c:v>48.92820323027552</c:v>
                </c:pt>
                <c:pt idx="13">
                  <c:v>39.026603687920684</c:v>
                </c:pt>
                <c:pt idx="14">
                  <c:v>29.65908434705534</c:v>
                </c:pt>
                <c:pt idx="15">
                  <c:v>21.110272542658166</c:v>
                </c:pt>
                <c:pt idx="16">
                  <c:v>13.725661697763279</c:v>
                </c:pt>
                <c:pt idx="17">
                  <c:v>7.89077191767754</c:v>
                </c:pt>
                <c:pt idx="18">
                  <c:v>4</c:v>
                </c:pt>
                <c:pt idx="19">
                  <c:v>2.418449624466831</c:v>
                </c:pt>
                <c:pt idx="20">
                  <c:v>3.4410599427786437</c:v>
                </c:pt>
                <c:pt idx="21">
                  <c:v>7.253866082107159</c:v>
                </c:pt>
                <c:pt idx="22">
                  <c:v>13.90216029886001</c:v>
                </c:pt>
                <c:pt idx="23">
                  <c:v>23.269679639725332</c:v>
                </c:pt>
                <c:pt idx="24">
                  <c:v>35.07179676972445</c:v>
                </c:pt>
                <c:pt idx="25">
                  <c:v>48.86416822975681</c:v>
                </c:pt>
                <c:pt idx="26">
                  <c:v>64.06657735070795</c:v>
                </c:pt>
                <c:pt idx="27">
                  <c:v>79.99999999999999</c:v>
                </c:pt>
                <c:pt idx="28">
                  <c:v>95.93342264929203</c:v>
                </c:pt>
                <c:pt idx="29">
                  <c:v>111.13583177024307</c:v>
                </c:pt>
                <c:pt idx="30">
                  <c:v>124.92820323027551</c:v>
                </c:pt>
                <c:pt idx="31">
                  <c:v>136.73032036027465</c:v>
                </c:pt>
                <c:pt idx="32">
                  <c:v>146.09783970113997</c:v>
                </c:pt>
                <c:pt idx="33">
                  <c:v>152.74613391789285</c:v>
                </c:pt>
                <c:pt idx="34">
                  <c:v>156.55894005722135</c:v>
                </c:pt>
                <c:pt idx="35">
                  <c:v>157.5815503755332</c:v>
                </c:pt>
                <c:pt idx="36">
                  <c:v>156</c:v>
                </c:pt>
              </c:numCache>
            </c:numRef>
          </c:xVal>
          <c:yVal>
            <c:numRef>
              <c:f>'[1]PRESIUNI PE CONDUCTA'!$K$2:$K$38</c:f>
              <c:numCache>
                <c:ptCount val="37"/>
                <c:pt idx="0">
                  <c:v>80</c:v>
                </c:pt>
                <c:pt idx="1">
                  <c:v>92.71480246897397</c:v>
                </c:pt>
                <c:pt idx="2">
                  <c:v>104.12188643770264</c:v>
                </c:pt>
                <c:pt idx="3">
                  <c:v>114</c:v>
                </c:pt>
                <c:pt idx="4">
                  <c:v>122.24104375751243</c:v>
                </c:pt>
                <c:pt idx="5">
                  <c:v>128.8301922557069</c:v>
                </c:pt>
                <c:pt idx="6">
                  <c:v>133.81793068761732</c:v>
                </c:pt>
                <c:pt idx="7">
                  <c:v>137.2882836347772</c:v>
                </c:pt>
                <c:pt idx="8">
                  <c:v>139.32784826264054</c:v>
                </c:pt>
                <c:pt idx="9">
                  <c:v>140</c:v>
                </c:pt>
                <c:pt idx="10">
                  <c:v>139.32784826264054</c:v>
                </c:pt>
                <c:pt idx="11">
                  <c:v>137.2882836347772</c:v>
                </c:pt>
                <c:pt idx="12">
                  <c:v>133.81793068761735</c:v>
                </c:pt>
                <c:pt idx="13">
                  <c:v>128.8301922557069</c:v>
                </c:pt>
                <c:pt idx="14">
                  <c:v>122.24104375751244</c:v>
                </c:pt>
                <c:pt idx="15">
                  <c:v>114</c:v>
                </c:pt>
                <c:pt idx="16">
                  <c:v>104.12188643770266</c:v>
                </c:pt>
                <c:pt idx="17">
                  <c:v>92.71480246897397</c:v>
                </c:pt>
                <c:pt idx="18">
                  <c:v>80</c:v>
                </c:pt>
                <c:pt idx="19">
                  <c:v>66.32027946360054</c:v>
                </c:pt>
                <c:pt idx="20">
                  <c:v>52.134824652201004</c:v>
                </c:pt>
                <c:pt idx="21">
                  <c:v>37.99999999999999</c:v>
                </c:pt>
                <c:pt idx="22">
                  <c:v>24.537327085158473</c:v>
                </c:pt>
                <c:pt idx="23">
                  <c:v>12.391436901622235</c:v>
                </c:pt>
                <c:pt idx="24">
                  <c:v>2.182069312382694</c:v>
                </c:pt>
                <c:pt idx="25">
                  <c:v>-5.5449947246808335</c:v>
                </c:pt>
                <c:pt idx="26">
                  <c:v>-10.362930195215078</c:v>
                </c:pt>
                <c:pt idx="27">
                  <c:v>-12</c:v>
                </c:pt>
                <c:pt idx="28">
                  <c:v>-10.362930195215085</c:v>
                </c:pt>
                <c:pt idx="29">
                  <c:v>-5.544994724680869</c:v>
                </c:pt>
                <c:pt idx="30">
                  <c:v>2.182069312382673</c:v>
                </c:pt>
                <c:pt idx="31">
                  <c:v>12.391436901622221</c:v>
                </c:pt>
                <c:pt idx="32">
                  <c:v>24.537327085158424</c:v>
                </c:pt>
                <c:pt idx="33">
                  <c:v>37.99999999999995</c:v>
                </c:pt>
                <c:pt idx="34">
                  <c:v>52.13482465220101</c:v>
                </c:pt>
                <c:pt idx="35">
                  <c:v>66.32027946360049</c:v>
                </c:pt>
                <c:pt idx="36">
                  <c:v>79.99999999999999</c:v>
                </c:pt>
              </c:numCache>
            </c:numRef>
          </c:yVal>
          <c:smooth val="1"/>
        </c:ser>
        <c:axId val="64717135"/>
        <c:axId val="45583304"/>
      </c:scatterChart>
      <c:catAx>
        <c:axId val="64717135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83304"/>
        <c:crosses val="autoZero"/>
        <c:auto val="1"/>
        <c:lblOffset val="100"/>
        <c:noMultiLvlLbl val="0"/>
      </c:catAx>
      <c:valAx>
        <c:axId val="45583304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17135"/>
        <c:crosses val="autoZero"/>
        <c:crossBetween val="between"/>
        <c:dispUnits/>
      </c:valAx>
      <c:spPr>
        <a:solidFill>
          <a:srgbClr val="8EB4E3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25"/>
          <c:y val="0.41125"/>
          <c:w val="0.148"/>
          <c:h val="0.22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28575</xdr:rowOff>
    </xdr:from>
    <xdr:to>
      <xdr:col>24</xdr:col>
      <xdr:colOff>85725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9401175" y="28575"/>
        <a:ext cx="735330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s\user\Desktop\2_HIDRAULICA_2017\5_HIDRAULICA_LABORATOR_2017\GRUPA%20202B\APLICATII_202B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EUTATEA SOECIFICA"/>
      <sheetName val="REYNOLDS"/>
      <sheetName val="HIDROSTATICA-IMISCIBILE"/>
      <sheetName val="PRESIUNE PE BARAJ"/>
      <sheetName val="PRESIUNI PE CONDUCTA"/>
      <sheetName val="SEDIMENTARE_STOKES"/>
      <sheetName val="Sheet1"/>
    </sheetNames>
    <sheetDataSet>
      <sheetData sheetId="4">
        <row r="2">
          <cell r="F2">
            <v>100</v>
          </cell>
          <cell r="G2">
            <v>80</v>
          </cell>
          <cell r="J2">
            <v>156</v>
          </cell>
          <cell r="K2">
            <v>80</v>
          </cell>
        </row>
        <row r="3">
          <cell r="F3">
            <v>99.69615506024417</v>
          </cell>
          <cell r="G3">
            <v>83.4729635533386</v>
          </cell>
          <cell r="J3">
            <v>152.10922808232246</v>
          </cell>
          <cell r="K3">
            <v>92.71480246897397</v>
          </cell>
        </row>
        <row r="4">
          <cell r="F4">
            <v>98.79385241571816</v>
          </cell>
          <cell r="G4">
            <v>86.84040286651337</v>
          </cell>
          <cell r="J4">
            <v>146.27433830223674</v>
          </cell>
          <cell r="K4">
            <v>104.12188643770264</v>
          </cell>
        </row>
        <row r="5">
          <cell r="F5">
            <v>97.32050807568878</v>
          </cell>
          <cell r="G5">
            <v>90</v>
          </cell>
          <cell r="J5">
            <v>138.88972745734185</v>
          </cell>
          <cell r="K5">
            <v>114</v>
          </cell>
        </row>
        <row r="6">
          <cell r="F6">
            <v>95.32088886237956</v>
          </cell>
          <cell r="G6">
            <v>92.85575219373078</v>
          </cell>
          <cell r="J6">
            <v>130.34091565294466</v>
          </cell>
          <cell r="K6">
            <v>122.24104375751243</v>
          </cell>
        </row>
        <row r="7">
          <cell r="A7" t="str">
            <v>H</v>
          </cell>
          <cell r="F7">
            <v>92.85575219373078</v>
          </cell>
          <cell r="G7">
            <v>95.32088886237956</v>
          </cell>
          <cell r="J7">
            <v>120.97339631207932</v>
          </cell>
          <cell r="K7">
            <v>128.8301922557069</v>
          </cell>
        </row>
        <row r="8">
          <cell r="B8">
            <v>0</v>
          </cell>
          <cell r="C8">
            <v>150</v>
          </cell>
          <cell r="F8">
            <v>90</v>
          </cell>
          <cell r="G8">
            <v>97.32050807568876</v>
          </cell>
          <cell r="J8">
            <v>111.0717967697245</v>
          </cell>
          <cell r="K8">
            <v>133.81793068761732</v>
          </cell>
        </row>
        <row r="9">
          <cell r="B9">
            <v>200</v>
          </cell>
          <cell r="C9">
            <v>150</v>
          </cell>
          <cell r="F9">
            <v>86.84040286651337</v>
          </cell>
          <cell r="G9">
            <v>98.79385241571816</v>
          </cell>
          <cell r="J9">
            <v>100.85123001525851</v>
          </cell>
          <cell r="K9">
            <v>137.2882836347772</v>
          </cell>
        </row>
        <row r="10">
          <cell r="F10">
            <v>83.4729635533386</v>
          </cell>
          <cell r="G10">
            <v>99.69615506024417</v>
          </cell>
          <cell r="J10">
            <v>90.46110035608135</v>
          </cell>
          <cell r="K10">
            <v>139.32784826264054</v>
          </cell>
        </row>
        <row r="11">
          <cell r="F11">
            <v>80</v>
          </cell>
          <cell r="G11">
            <v>100</v>
          </cell>
          <cell r="J11">
            <v>80</v>
          </cell>
          <cell r="K11">
            <v>140</v>
          </cell>
        </row>
        <row r="12">
          <cell r="F12">
            <v>76.5270364466614</v>
          </cell>
          <cell r="G12">
            <v>99.69615506024417</v>
          </cell>
          <cell r="J12">
            <v>69.53889964391865</v>
          </cell>
          <cell r="K12">
            <v>139.32784826264054</v>
          </cell>
        </row>
        <row r="13">
          <cell r="F13">
            <v>73.15959713348663</v>
          </cell>
          <cell r="G13">
            <v>98.79385241571816</v>
          </cell>
          <cell r="J13">
            <v>59.14876998474149</v>
          </cell>
          <cell r="K13">
            <v>137.2882836347772</v>
          </cell>
        </row>
        <row r="14">
          <cell r="F14">
            <v>70</v>
          </cell>
          <cell r="G14">
            <v>97.32050807568878</v>
          </cell>
          <cell r="J14">
            <v>48.92820323027552</v>
          </cell>
          <cell r="K14">
            <v>133.81793068761735</v>
          </cell>
        </row>
        <row r="15">
          <cell r="F15">
            <v>67.14424780626922</v>
          </cell>
          <cell r="G15">
            <v>95.32088886237956</v>
          </cell>
          <cell r="J15">
            <v>39.026603687920684</v>
          </cell>
          <cell r="K15">
            <v>128.8301922557069</v>
          </cell>
        </row>
        <row r="16">
          <cell r="F16">
            <v>64.67911113762044</v>
          </cell>
          <cell r="G16">
            <v>92.8557521937308</v>
          </cell>
          <cell r="J16">
            <v>29.65908434705534</v>
          </cell>
          <cell r="K16">
            <v>122.24104375751244</v>
          </cell>
        </row>
        <row r="17">
          <cell r="F17">
            <v>62.67949192431122</v>
          </cell>
          <cell r="G17">
            <v>90</v>
          </cell>
          <cell r="J17">
            <v>21.110272542658166</v>
          </cell>
          <cell r="K17">
            <v>114</v>
          </cell>
        </row>
        <row r="18">
          <cell r="F18">
            <v>61.20614758428184</v>
          </cell>
          <cell r="G18">
            <v>86.84040286651337</v>
          </cell>
          <cell r="J18">
            <v>13.725661697763279</v>
          </cell>
          <cell r="K18">
            <v>104.12188643770266</v>
          </cell>
        </row>
        <row r="19">
          <cell r="F19">
            <v>60.30384493975584</v>
          </cell>
          <cell r="G19">
            <v>83.4729635533386</v>
          </cell>
          <cell r="J19">
            <v>7.89077191767754</v>
          </cell>
          <cell r="K19">
            <v>92.71480246897397</v>
          </cell>
        </row>
        <row r="20">
          <cell r="F20">
            <v>60</v>
          </cell>
          <cell r="G20">
            <v>80</v>
          </cell>
          <cell r="J20">
            <v>4</v>
          </cell>
          <cell r="K20">
            <v>80</v>
          </cell>
        </row>
        <row r="21">
          <cell r="F21">
            <v>60.30384493975584</v>
          </cell>
          <cell r="G21">
            <v>76.52703644666138</v>
          </cell>
          <cell r="J21">
            <v>2.418449624466831</v>
          </cell>
          <cell r="K21">
            <v>66.32027946360054</v>
          </cell>
        </row>
        <row r="22">
          <cell r="F22">
            <v>61.20614758428183</v>
          </cell>
          <cell r="G22">
            <v>73.15959713348663</v>
          </cell>
          <cell r="J22">
            <v>3.4410599427786437</v>
          </cell>
          <cell r="K22">
            <v>52.134824652201004</v>
          </cell>
        </row>
        <row r="23">
          <cell r="F23">
            <v>62.67949192431123</v>
          </cell>
          <cell r="G23">
            <v>70</v>
          </cell>
          <cell r="J23">
            <v>7.253866082107159</v>
          </cell>
          <cell r="K23">
            <v>37.99999999999999</v>
          </cell>
        </row>
        <row r="24">
          <cell r="F24">
            <v>64.67911113762044</v>
          </cell>
          <cell r="G24">
            <v>67.14424780626922</v>
          </cell>
          <cell r="J24">
            <v>13.90216029886001</v>
          </cell>
          <cell r="K24">
            <v>24.537327085158473</v>
          </cell>
        </row>
        <row r="25">
          <cell r="F25">
            <v>67.1442478062692</v>
          </cell>
          <cell r="G25">
            <v>64.67911113762044</v>
          </cell>
          <cell r="J25">
            <v>23.269679639725332</v>
          </cell>
          <cell r="K25">
            <v>12.391436901622235</v>
          </cell>
        </row>
        <row r="26">
          <cell r="F26">
            <v>69.99999999999999</v>
          </cell>
          <cell r="G26">
            <v>62.679491924311236</v>
          </cell>
          <cell r="J26">
            <v>35.07179676972445</v>
          </cell>
          <cell r="K26">
            <v>2.182069312382694</v>
          </cell>
        </row>
        <row r="27">
          <cell r="F27">
            <v>73.15959713348661</v>
          </cell>
          <cell r="G27">
            <v>61.20614758428184</v>
          </cell>
          <cell r="J27">
            <v>48.86416822975681</v>
          </cell>
          <cell r="K27">
            <v>-5.5449947246808335</v>
          </cell>
        </row>
        <row r="28">
          <cell r="F28">
            <v>76.5270364466614</v>
          </cell>
          <cell r="G28">
            <v>60.30384493975584</v>
          </cell>
          <cell r="J28">
            <v>64.06657735070795</v>
          </cell>
          <cell r="K28">
            <v>-10.362930195215078</v>
          </cell>
        </row>
        <row r="29">
          <cell r="F29">
            <v>80</v>
          </cell>
          <cell r="G29">
            <v>60</v>
          </cell>
          <cell r="J29">
            <v>79.99999999999999</v>
          </cell>
          <cell r="K29">
            <v>-12</v>
          </cell>
        </row>
        <row r="30">
          <cell r="F30">
            <v>83.4729635533386</v>
          </cell>
          <cell r="G30">
            <v>60.303844939755834</v>
          </cell>
          <cell r="J30">
            <v>95.93342264929203</v>
          </cell>
          <cell r="K30">
            <v>-10.362930195215085</v>
          </cell>
        </row>
        <row r="31">
          <cell r="F31">
            <v>86.84040286651336</v>
          </cell>
          <cell r="G31">
            <v>61.20614758428183</v>
          </cell>
          <cell r="J31">
            <v>111.13583177024307</v>
          </cell>
          <cell r="K31">
            <v>-5.544994724680869</v>
          </cell>
        </row>
        <row r="32">
          <cell r="F32">
            <v>90</v>
          </cell>
          <cell r="G32">
            <v>62.67949192431123</v>
          </cell>
          <cell r="J32">
            <v>124.92820323027551</v>
          </cell>
          <cell r="K32">
            <v>2.182069312382673</v>
          </cell>
        </row>
        <row r="33">
          <cell r="F33">
            <v>92.85575219373078</v>
          </cell>
          <cell r="G33">
            <v>64.67911113762044</v>
          </cell>
          <cell r="J33">
            <v>136.73032036027465</v>
          </cell>
          <cell r="K33">
            <v>12.391436901622221</v>
          </cell>
        </row>
        <row r="34">
          <cell r="F34">
            <v>95.32088886237956</v>
          </cell>
          <cell r="G34">
            <v>67.1442478062692</v>
          </cell>
          <cell r="J34">
            <v>146.09783970113997</v>
          </cell>
          <cell r="K34">
            <v>24.537327085158424</v>
          </cell>
        </row>
        <row r="35">
          <cell r="F35">
            <v>97.32050807568876</v>
          </cell>
          <cell r="G35">
            <v>69.99999999999999</v>
          </cell>
          <cell r="J35">
            <v>152.74613391789285</v>
          </cell>
          <cell r="K35">
            <v>37.99999999999995</v>
          </cell>
        </row>
        <row r="36">
          <cell r="F36">
            <v>98.79385241571816</v>
          </cell>
          <cell r="G36">
            <v>73.15959713348663</v>
          </cell>
          <cell r="J36">
            <v>156.55894005722135</v>
          </cell>
          <cell r="K36">
            <v>52.13482465220101</v>
          </cell>
        </row>
        <row r="37">
          <cell r="F37">
            <v>99.69615506024417</v>
          </cell>
          <cell r="G37">
            <v>76.52703644666137</v>
          </cell>
          <cell r="J37">
            <v>157.5815503755332</v>
          </cell>
          <cell r="K37">
            <v>66.32027946360049</v>
          </cell>
        </row>
        <row r="38">
          <cell r="F38">
            <v>100</v>
          </cell>
          <cell r="G38">
            <v>80</v>
          </cell>
          <cell r="J38">
            <v>156</v>
          </cell>
          <cell r="K38">
            <v>79.99999999999999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4">
      <selection activeCell="A16" sqref="A16"/>
    </sheetView>
  </sheetViews>
  <sheetFormatPr defaultColWidth="9.140625" defaultRowHeight="15"/>
  <cols>
    <col min="1" max="1" width="48.8515625" style="0" bestFit="1" customWidth="1"/>
    <col min="2" max="2" width="4.7109375" style="0" bestFit="1" customWidth="1"/>
    <col min="3" max="3" width="8.57421875" style="0" bestFit="1" customWidth="1"/>
    <col min="4" max="4" width="11.00390625" style="0" bestFit="1" customWidth="1"/>
    <col min="5" max="5" width="9.421875" style="0" bestFit="1" customWidth="1"/>
    <col min="6" max="6" width="8.57421875" style="0" bestFit="1" customWidth="1"/>
    <col min="7" max="8" width="6.57421875" style="0" bestFit="1" customWidth="1"/>
    <col min="9" max="9" width="9.57421875" style="0" bestFit="1" customWidth="1"/>
    <col min="10" max="10" width="7.28125" style="0" bestFit="1" customWidth="1"/>
    <col min="11" max="11" width="9.421875" style="0" bestFit="1" customWidth="1"/>
    <col min="12" max="12" width="9.7109375" style="0" bestFit="1" customWidth="1"/>
  </cols>
  <sheetData>
    <row r="1" spans="1:12" ht="15">
      <c r="A1" t="s">
        <v>0</v>
      </c>
      <c r="B1" t="s">
        <v>1</v>
      </c>
      <c r="C1">
        <v>150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29</v>
      </c>
      <c r="L1" t="s">
        <v>9</v>
      </c>
    </row>
    <row r="2" spans="1:12" ht="15">
      <c r="A2" t="s">
        <v>10</v>
      </c>
      <c r="B2" t="s">
        <v>11</v>
      </c>
      <c r="C2">
        <v>20</v>
      </c>
      <c r="D2" t="s">
        <v>2</v>
      </c>
      <c r="E2">
        <v>0</v>
      </c>
      <c r="F2" s="1">
        <f>E2*PI()/180</f>
        <v>0</v>
      </c>
      <c r="G2" s="1">
        <f>$C$3+$C$2*COS(F2)</f>
        <v>100</v>
      </c>
      <c r="H2" s="1">
        <f>$C$4+$C$2*SIN(F2)</f>
        <v>80</v>
      </c>
      <c r="I2" s="1">
        <f>$C$5*$C$6*($C$1-H2)</f>
        <v>549360</v>
      </c>
      <c r="J2" s="1">
        <f>I2*$C$10</f>
        <v>56</v>
      </c>
      <c r="K2" s="1">
        <f>G2+J2*COS(F2)</f>
        <v>156</v>
      </c>
      <c r="L2" s="1">
        <f>H2+J2*SIN(F2)</f>
        <v>80</v>
      </c>
    </row>
    <row r="3" spans="1:12" ht="15">
      <c r="A3" t="s">
        <v>12</v>
      </c>
      <c r="B3" t="s">
        <v>13</v>
      </c>
      <c r="C3">
        <v>80</v>
      </c>
      <c r="D3" t="s">
        <v>2</v>
      </c>
      <c r="E3">
        <v>10</v>
      </c>
      <c r="F3" s="1">
        <f aca="true" t="shared" si="0" ref="F3:F38">E3*PI()/180</f>
        <v>0.17453292519943295</v>
      </c>
      <c r="G3" s="1">
        <f aca="true" t="shared" si="1" ref="G3:G38">$C$3+$C$2*COS(F3)</f>
        <v>99.69615506024417</v>
      </c>
      <c r="H3" s="1">
        <f aca="true" t="shared" si="2" ref="H3:H38">$C$4+$C$2*SIN(F3)</f>
        <v>83.4729635533386</v>
      </c>
      <c r="I3" s="1">
        <f aca="true" t="shared" si="3" ref="I3:I38">$C$5*$C$6*($C$1-H3)</f>
        <v>522104.18203339865</v>
      </c>
      <c r="J3" s="1">
        <f aca="true" t="shared" si="4" ref="J3:J38">I3*$C$10</f>
        <v>53.22162915732912</v>
      </c>
      <c r="K3" s="1">
        <f aca="true" t="shared" si="5" ref="K3:K38">G3+J3*COS(F3)</f>
        <v>152.10922808232246</v>
      </c>
      <c r="L3" s="1">
        <f aca="true" t="shared" si="6" ref="L3:L38">H3+J3*SIN(F3)</f>
        <v>92.71480246897397</v>
      </c>
    </row>
    <row r="4" spans="1:12" ht="15">
      <c r="A4" t="s">
        <v>14</v>
      </c>
      <c r="B4" t="s">
        <v>15</v>
      </c>
      <c r="C4">
        <v>80</v>
      </c>
      <c r="D4" t="s">
        <v>2</v>
      </c>
      <c r="E4">
        <v>20</v>
      </c>
      <c r="F4" s="1">
        <f t="shared" si="0"/>
        <v>0.3490658503988659</v>
      </c>
      <c r="G4" s="1">
        <f t="shared" si="1"/>
        <v>98.79385241571816</v>
      </c>
      <c r="H4" s="1">
        <f t="shared" si="2"/>
        <v>86.84040286651337</v>
      </c>
      <c r="I4" s="1">
        <f t="shared" si="3"/>
        <v>495676.51830360305</v>
      </c>
      <c r="J4" s="1">
        <f t="shared" si="4"/>
        <v>50.527677706789305</v>
      </c>
      <c r="K4" s="1">
        <f t="shared" si="5"/>
        <v>146.27433830223674</v>
      </c>
      <c r="L4" s="1">
        <f t="shared" si="6"/>
        <v>104.12188643770264</v>
      </c>
    </row>
    <row r="5" spans="1:12" ht="15">
      <c r="A5" t="s">
        <v>16</v>
      </c>
      <c r="B5" t="s">
        <v>17</v>
      </c>
      <c r="C5">
        <v>800</v>
      </c>
      <c r="D5" t="s">
        <v>18</v>
      </c>
      <c r="E5">
        <v>30</v>
      </c>
      <c r="F5" s="1">
        <f t="shared" si="0"/>
        <v>0.5235987755982988</v>
      </c>
      <c r="G5" s="1">
        <f t="shared" si="1"/>
        <v>97.32050807568878</v>
      </c>
      <c r="H5" s="1">
        <f t="shared" si="2"/>
        <v>90</v>
      </c>
      <c r="I5" s="1">
        <f t="shared" si="3"/>
        <v>470880</v>
      </c>
      <c r="J5" s="1">
        <f t="shared" si="4"/>
        <v>48</v>
      </c>
      <c r="K5" s="1">
        <f t="shared" si="5"/>
        <v>138.88972745734185</v>
      </c>
      <c r="L5" s="1">
        <f t="shared" si="6"/>
        <v>114</v>
      </c>
    </row>
    <row r="6" spans="1:12" ht="15">
      <c r="A6" t="s">
        <v>25</v>
      </c>
      <c r="B6" t="s">
        <v>19</v>
      </c>
      <c r="C6">
        <v>9.81</v>
      </c>
      <c r="D6" t="s">
        <v>20</v>
      </c>
      <c r="E6">
        <v>40</v>
      </c>
      <c r="F6" s="1">
        <f t="shared" si="0"/>
        <v>0.6981317007977318</v>
      </c>
      <c r="G6" s="1">
        <f t="shared" si="1"/>
        <v>95.32088886237956</v>
      </c>
      <c r="H6" s="1">
        <f t="shared" si="2"/>
        <v>92.85575219373078</v>
      </c>
      <c r="I6" s="1">
        <f t="shared" si="3"/>
        <v>448468.0567836008</v>
      </c>
      <c r="J6" s="1">
        <f t="shared" si="4"/>
        <v>45.71539824501538</v>
      </c>
      <c r="K6" s="1">
        <f t="shared" si="5"/>
        <v>130.34091565294466</v>
      </c>
      <c r="L6" s="1">
        <f t="shared" si="6"/>
        <v>122.24104375751243</v>
      </c>
    </row>
    <row r="7" spans="1:12" ht="15">
      <c r="A7" s="8" t="s">
        <v>26</v>
      </c>
      <c r="B7" s="2" t="s">
        <v>1</v>
      </c>
      <c r="C7" s="2" t="s">
        <v>21</v>
      </c>
      <c r="D7" s="2" t="s">
        <v>22</v>
      </c>
      <c r="E7">
        <v>50</v>
      </c>
      <c r="F7" s="1">
        <f t="shared" si="0"/>
        <v>0.8726646259971648</v>
      </c>
      <c r="G7" s="1">
        <f t="shared" si="1"/>
        <v>92.85575219373078</v>
      </c>
      <c r="H7" s="1">
        <f t="shared" si="2"/>
        <v>95.32088886237956</v>
      </c>
      <c r="I7" s="1">
        <f t="shared" si="3"/>
        <v>429121.66420804523</v>
      </c>
      <c r="J7" s="1">
        <f t="shared" si="4"/>
        <v>43.743288910096354</v>
      </c>
      <c r="K7" s="1">
        <f t="shared" si="5"/>
        <v>120.97339631207932</v>
      </c>
      <c r="L7" s="1">
        <f t="shared" si="6"/>
        <v>128.8301922557069</v>
      </c>
    </row>
    <row r="8" spans="1:12" ht="15">
      <c r="A8" s="8" t="s">
        <v>27</v>
      </c>
      <c r="B8" s="2"/>
      <c r="C8" s="2">
        <v>0</v>
      </c>
      <c r="D8" s="2">
        <f>C1</f>
        <v>150</v>
      </c>
      <c r="E8">
        <v>60</v>
      </c>
      <c r="F8" s="1">
        <f t="shared" si="0"/>
        <v>1.0471975511965976</v>
      </c>
      <c r="G8" s="1">
        <f t="shared" si="1"/>
        <v>90</v>
      </c>
      <c r="H8" s="1">
        <f t="shared" si="2"/>
        <v>97.32050807568876</v>
      </c>
      <c r="I8" s="1">
        <f t="shared" si="3"/>
        <v>413428.65262199455</v>
      </c>
      <c r="J8" s="1">
        <f t="shared" si="4"/>
        <v>42.143593539448986</v>
      </c>
      <c r="K8" s="1">
        <f t="shared" si="5"/>
        <v>111.0717967697245</v>
      </c>
      <c r="L8" s="1">
        <f t="shared" si="6"/>
        <v>133.81793068761732</v>
      </c>
    </row>
    <row r="9" spans="1:12" ht="15.75" thickBot="1">
      <c r="A9" t="s">
        <v>28</v>
      </c>
      <c r="B9" s="3"/>
      <c r="C9" s="3">
        <v>200</v>
      </c>
      <c r="D9" s="3">
        <f>C1</f>
        <v>150</v>
      </c>
      <c r="E9">
        <v>70</v>
      </c>
      <c r="F9" s="1">
        <f t="shared" si="0"/>
        <v>1.2217304763960306</v>
      </c>
      <c r="G9" s="1">
        <f t="shared" si="1"/>
        <v>86.84040286651337</v>
      </c>
      <c r="H9" s="1">
        <f t="shared" si="2"/>
        <v>98.79385241571816</v>
      </c>
      <c r="I9" s="1">
        <f t="shared" si="3"/>
        <v>401865.8462414439</v>
      </c>
      <c r="J9" s="1">
        <f t="shared" si="4"/>
        <v>40.96491806742547</v>
      </c>
      <c r="K9" s="1">
        <f t="shared" si="5"/>
        <v>100.85123001525851</v>
      </c>
      <c r="L9" s="1">
        <f t="shared" si="6"/>
        <v>137.2882836347772</v>
      </c>
    </row>
    <row r="10" spans="1:12" ht="15.75" thickBot="1">
      <c r="A10" s="7" t="s">
        <v>30</v>
      </c>
      <c r="B10" s="4" t="s">
        <v>23</v>
      </c>
      <c r="C10" s="5">
        <f>1/(1000*9.81)</f>
        <v>0.00010193679918450561</v>
      </c>
      <c r="D10" s="6" t="s">
        <v>24</v>
      </c>
      <c r="E10">
        <v>80</v>
      </c>
      <c r="F10" s="1">
        <f t="shared" si="0"/>
        <v>1.3962634015954636</v>
      </c>
      <c r="G10" s="1">
        <f t="shared" si="1"/>
        <v>83.4729635533386</v>
      </c>
      <c r="H10" s="1">
        <f t="shared" si="2"/>
        <v>99.69615506024417</v>
      </c>
      <c r="I10" s="1">
        <f t="shared" si="3"/>
        <v>394784.57508720376</v>
      </c>
      <c r="J10" s="1">
        <f t="shared" si="4"/>
        <v>40.24307595180466</v>
      </c>
      <c r="K10" s="1">
        <f t="shared" si="5"/>
        <v>90.46110035608135</v>
      </c>
      <c r="L10" s="1">
        <f t="shared" si="6"/>
        <v>139.32784826264054</v>
      </c>
    </row>
    <row r="11" spans="1:12" ht="15">
      <c r="A11" s="7" t="s">
        <v>31</v>
      </c>
      <c r="E11">
        <v>90</v>
      </c>
      <c r="F11" s="1">
        <f t="shared" si="0"/>
        <v>1.5707963267948966</v>
      </c>
      <c r="G11" s="1">
        <f t="shared" si="1"/>
        <v>80</v>
      </c>
      <c r="H11" s="1">
        <f t="shared" si="2"/>
        <v>100</v>
      </c>
      <c r="I11" s="1">
        <f t="shared" si="3"/>
        <v>392400</v>
      </c>
      <c r="J11" s="1">
        <f t="shared" si="4"/>
        <v>40</v>
      </c>
      <c r="K11" s="1">
        <f t="shared" si="5"/>
        <v>80</v>
      </c>
      <c r="L11" s="1">
        <f t="shared" si="6"/>
        <v>140</v>
      </c>
    </row>
    <row r="12" spans="5:12" ht="15">
      <c r="E12">
        <v>100</v>
      </c>
      <c r="F12" s="1">
        <f t="shared" si="0"/>
        <v>1.7453292519943295</v>
      </c>
      <c r="G12" s="1">
        <f t="shared" si="1"/>
        <v>76.5270364466614</v>
      </c>
      <c r="H12" s="1">
        <f t="shared" si="2"/>
        <v>99.69615506024417</v>
      </c>
      <c r="I12" s="1">
        <f t="shared" si="3"/>
        <v>394784.57508720376</v>
      </c>
      <c r="J12" s="1">
        <f t="shared" si="4"/>
        <v>40.24307595180466</v>
      </c>
      <c r="K12" s="1">
        <f t="shared" si="5"/>
        <v>69.53889964391865</v>
      </c>
      <c r="L12" s="1">
        <f t="shared" si="6"/>
        <v>139.32784826264054</v>
      </c>
    </row>
    <row r="13" spans="5:12" ht="15">
      <c r="E13">
        <v>110</v>
      </c>
      <c r="F13" s="1">
        <f t="shared" si="0"/>
        <v>1.9198621771937625</v>
      </c>
      <c r="G13" s="1">
        <f t="shared" si="1"/>
        <v>73.15959713348663</v>
      </c>
      <c r="H13" s="1">
        <f t="shared" si="2"/>
        <v>98.79385241571816</v>
      </c>
      <c r="I13" s="1">
        <f t="shared" si="3"/>
        <v>401865.8462414439</v>
      </c>
      <c r="J13" s="1">
        <f t="shared" si="4"/>
        <v>40.96491806742547</v>
      </c>
      <c r="K13" s="1">
        <f t="shared" si="5"/>
        <v>59.14876998474149</v>
      </c>
      <c r="L13" s="1">
        <f t="shared" si="6"/>
        <v>137.2882836347772</v>
      </c>
    </row>
    <row r="14" spans="5:12" ht="15">
      <c r="E14">
        <v>120</v>
      </c>
      <c r="F14" s="1">
        <f t="shared" si="0"/>
        <v>2.0943951023931953</v>
      </c>
      <c r="G14" s="1">
        <f t="shared" si="1"/>
        <v>70</v>
      </c>
      <c r="H14" s="1">
        <f t="shared" si="2"/>
        <v>97.32050807568878</v>
      </c>
      <c r="I14" s="1">
        <f t="shared" si="3"/>
        <v>413428.6526219945</v>
      </c>
      <c r="J14" s="1">
        <f t="shared" si="4"/>
        <v>42.14359353944898</v>
      </c>
      <c r="K14" s="1">
        <f t="shared" si="5"/>
        <v>48.92820323027552</v>
      </c>
      <c r="L14" s="1">
        <f t="shared" si="6"/>
        <v>133.81793068761735</v>
      </c>
    </row>
    <row r="15" spans="5:12" ht="15">
      <c r="E15">
        <v>130</v>
      </c>
      <c r="F15" s="1">
        <f t="shared" si="0"/>
        <v>2.2689280275926285</v>
      </c>
      <c r="G15" s="1">
        <f t="shared" si="1"/>
        <v>67.14424780626922</v>
      </c>
      <c r="H15" s="1">
        <f t="shared" si="2"/>
        <v>95.32088886237956</v>
      </c>
      <c r="I15" s="1">
        <f t="shared" si="3"/>
        <v>429121.66420804523</v>
      </c>
      <c r="J15" s="1">
        <f t="shared" si="4"/>
        <v>43.743288910096354</v>
      </c>
      <c r="K15" s="1">
        <f t="shared" si="5"/>
        <v>39.026603687920684</v>
      </c>
      <c r="L15" s="1">
        <f t="shared" si="6"/>
        <v>128.8301922557069</v>
      </c>
    </row>
    <row r="16" spans="5:12" ht="15">
      <c r="E16">
        <v>140</v>
      </c>
      <c r="F16" s="1">
        <f t="shared" si="0"/>
        <v>2.443460952792061</v>
      </c>
      <c r="G16" s="1">
        <f t="shared" si="1"/>
        <v>64.67911113762044</v>
      </c>
      <c r="H16" s="1">
        <f t="shared" si="2"/>
        <v>92.8557521937308</v>
      </c>
      <c r="I16" s="1">
        <f t="shared" si="3"/>
        <v>448468.0567836007</v>
      </c>
      <c r="J16" s="1">
        <f t="shared" si="4"/>
        <v>45.715398245015365</v>
      </c>
      <c r="K16" s="1">
        <f t="shared" si="5"/>
        <v>29.65908434705534</v>
      </c>
      <c r="L16" s="1">
        <f t="shared" si="6"/>
        <v>122.24104375751244</v>
      </c>
    </row>
    <row r="17" spans="5:12" ht="15">
      <c r="E17">
        <v>150</v>
      </c>
      <c r="F17" s="1">
        <f t="shared" si="0"/>
        <v>2.6179938779914944</v>
      </c>
      <c r="G17" s="1">
        <f t="shared" si="1"/>
        <v>62.67949192431122</v>
      </c>
      <c r="H17" s="1">
        <f t="shared" si="2"/>
        <v>90</v>
      </c>
      <c r="I17" s="1">
        <f t="shared" si="3"/>
        <v>470880</v>
      </c>
      <c r="J17" s="1">
        <f t="shared" si="4"/>
        <v>48</v>
      </c>
      <c r="K17" s="1">
        <f t="shared" si="5"/>
        <v>21.110272542658166</v>
      </c>
      <c r="L17" s="1">
        <f t="shared" si="6"/>
        <v>114</v>
      </c>
    </row>
    <row r="18" spans="5:12" ht="15">
      <c r="E18">
        <v>160</v>
      </c>
      <c r="F18" s="1">
        <f t="shared" si="0"/>
        <v>2.792526803190927</v>
      </c>
      <c r="G18" s="1">
        <f t="shared" si="1"/>
        <v>61.20614758428184</v>
      </c>
      <c r="H18" s="1">
        <f t="shared" si="2"/>
        <v>86.84040286651337</v>
      </c>
      <c r="I18" s="1">
        <f t="shared" si="3"/>
        <v>495676.51830360305</v>
      </c>
      <c r="J18" s="1">
        <f t="shared" si="4"/>
        <v>50.527677706789305</v>
      </c>
      <c r="K18" s="1">
        <f t="shared" si="5"/>
        <v>13.725661697763279</v>
      </c>
      <c r="L18" s="1">
        <f t="shared" si="6"/>
        <v>104.12188643770266</v>
      </c>
    </row>
    <row r="19" spans="5:12" ht="15">
      <c r="E19">
        <v>170</v>
      </c>
      <c r="F19" s="1">
        <f t="shared" si="0"/>
        <v>2.9670597283903604</v>
      </c>
      <c r="G19" s="1">
        <f t="shared" si="1"/>
        <v>60.30384493975584</v>
      </c>
      <c r="H19" s="1">
        <f t="shared" si="2"/>
        <v>83.4729635533386</v>
      </c>
      <c r="I19" s="1">
        <f t="shared" si="3"/>
        <v>522104.18203339865</v>
      </c>
      <c r="J19" s="1">
        <f t="shared" si="4"/>
        <v>53.22162915732912</v>
      </c>
      <c r="K19" s="1">
        <f t="shared" si="5"/>
        <v>7.89077191767754</v>
      </c>
      <c r="L19" s="1">
        <f t="shared" si="6"/>
        <v>92.71480246897397</v>
      </c>
    </row>
    <row r="20" spans="5:12" ht="15">
      <c r="E20">
        <v>180</v>
      </c>
      <c r="F20" s="1">
        <f t="shared" si="0"/>
        <v>3.141592653589793</v>
      </c>
      <c r="G20" s="1">
        <f t="shared" si="1"/>
        <v>60</v>
      </c>
      <c r="H20" s="1">
        <f t="shared" si="2"/>
        <v>80</v>
      </c>
      <c r="I20" s="1">
        <f t="shared" si="3"/>
        <v>549360</v>
      </c>
      <c r="J20" s="1">
        <f t="shared" si="4"/>
        <v>56</v>
      </c>
      <c r="K20" s="1">
        <f t="shared" si="5"/>
        <v>4</v>
      </c>
      <c r="L20" s="1">
        <f t="shared" si="6"/>
        <v>80</v>
      </c>
    </row>
    <row r="21" spans="5:12" ht="15">
      <c r="E21">
        <v>190</v>
      </c>
      <c r="F21" s="1">
        <f t="shared" si="0"/>
        <v>3.3161255787892263</v>
      </c>
      <c r="G21" s="1">
        <f t="shared" si="1"/>
        <v>60.30384493975584</v>
      </c>
      <c r="H21" s="1">
        <f t="shared" si="2"/>
        <v>76.52703644666138</v>
      </c>
      <c r="I21" s="1">
        <f t="shared" si="3"/>
        <v>576615.8179666015</v>
      </c>
      <c r="J21" s="1">
        <f t="shared" si="4"/>
        <v>58.778370842670896</v>
      </c>
      <c r="K21" s="1">
        <f t="shared" si="5"/>
        <v>2.418449624466831</v>
      </c>
      <c r="L21" s="1">
        <f t="shared" si="6"/>
        <v>66.32027946360054</v>
      </c>
    </row>
    <row r="22" spans="5:12" ht="15">
      <c r="E22">
        <v>200</v>
      </c>
      <c r="F22" s="1">
        <f t="shared" si="0"/>
        <v>3.490658503988659</v>
      </c>
      <c r="G22" s="1">
        <f t="shared" si="1"/>
        <v>61.20614758428183</v>
      </c>
      <c r="H22" s="1">
        <f t="shared" si="2"/>
        <v>73.15959713348663</v>
      </c>
      <c r="I22" s="1">
        <f t="shared" si="3"/>
        <v>603043.481696397</v>
      </c>
      <c r="J22" s="1">
        <f t="shared" si="4"/>
        <v>61.4723222932107</v>
      </c>
      <c r="K22" s="1">
        <f t="shared" si="5"/>
        <v>3.4410599427786437</v>
      </c>
      <c r="L22" s="1">
        <f t="shared" si="6"/>
        <v>52.134824652201004</v>
      </c>
    </row>
    <row r="23" spans="5:12" ht="15">
      <c r="E23">
        <v>210</v>
      </c>
      <c r="F23" s="1">
        <f t="shared" si="0"/>
        <v>3.6651914291880923</v>
      </c>
      <c r="G23" s="1">
        <f t="shared" si="1"/>
        <v>62.67949192431123</v>
      </c>
      <c r="H23" s="1">
        <f t="shared" si="2"/>
        <v>70</v>
      </c>
      <c r="I23" s="1">
        <f t="shared" si="3"/>
        <v>627840</v>
      </c>
      <c r="J23" s="1">
        <f t="shared" si="4"/>
        <v>64</v>
      </c>
      <c r="K23" s="1">
        <f t="shared" si="5"/>
        <v>7.253866082107159</v>
      </c>
      <c r="L23" s="1">
        <f t="shared" si="6"/>
        <v>37.99999999999999</v>
      </c>
    </row>
    <row r="24" spans="5:12" ht="15">
      <c r="E24">
        <v>220</v>
      </c>
      <c r="F24" s="1">
        <f t="shared" si="0"/>
        <v>3.839724354387525</v>
      </c>
      <c r="G24" s="1">
        <f t="shared" si="1"/>
        <v>64.67911113762044</v>
      </c>
      <c r="H24" s="1">
        <f t="shared" si="2"/>
        <v>67.14424780626922</v>
      </c>
      <c r="I24" s="1">
        <f t="shared" si="3"/>
        <v>650251.9432163992</v>
      </c>
      <c r="J24" s="1">
        <f t="shared" si="4"/>
        <v>66.28460175498462</v>
      </c>
      <c r="K24" s="1">
        <f t="shared" si="5"/>
        <v>13.90216029886001</v>
      </c>
      <c r="L24" s="1">
        <f t="shared" si="6"/>
        <v>24.537327085158473</v>
      </c>
    </row>
    <row r="25" spans="5:12" ht="15">
      <c r="E25">
        <v>230</v>
      </c>
      <c r="F25" s="1">
        <f t="shared" si="0"/>
        <v>4.014257279586958</v>
      </c>
      <c r="G25" s="1">
        <f t="shared" si="1"/>
        <v>67.1442478062692</v>
      </c>
      <c r="H25" s="1">
        <f t="shared" si="2"/>
        <v>64.67911113762044</v>
      </c>
      <c r="I25" s="1">
        <f t="shared" si="3"/>
        <v>669598.3357919548</v>
      </c>
      <c r="J25" s="1">
        <f t="shared" si="4"/>
        <v>68.25671108990365</v>
      </c>
      <c r="K25" s="1">
        <f t="shared" si="5"/>
        <v>23.269679639725332</v>
      </c>
      <c r="L25" s="1">
        <f t="shared" si="6"/>
        <v>12.391436901622235</v>
      </c>
    </row>
    <row r="26" spans="5:12" ht="15">
      <c r="E26">
        <v>240</v>
      </c>
      <c r="F26" s="1">
        <f t="shared" si="0"/>
        <v>4.1887902047863905</v>
      </c>
      <c r="G26" s="1">
        <f t="shared" si="1"/>
        <v>69.99999999999999</v>
      </c>
      <c r="H26" s="1">
        <f t="shared" si="2"/>
        <v>62.679491924311236</v>
      </c>
      <c r="I26" s="1">
        <f t="shared" si="3"/>
        <v>685291.3473780054</v>
      </c>
      <c r="J26" s="1">
        <f t="shared" si="4"/>
        <v>69.85640646055101</v>
      </c>
      <c r="K26" s="1">
        <f t="shared" si="5"/>
        <v>35.07179676972445</v>
      </c>
      <c r="L26" s="1">
        <f t="shared" si="6"/>
        <v>2.182069312382694</v>
      </c>
    </row>
    <row r="27" spans="5:12" ht="15">
      <c r="E27">
        <v>250</v>
      </c>
      <c r="F27" s="1">
        <f t="shared" si="0"/>
        <v>4.363323129985823</v>
      </c>
      <c r="G27" s="1">
        <f t="shared" si="1"/>
        <v>73.15959713348661</v>
      </c>
      <c r="H27" s="1">
        <f t="shared" si="2"/>
        <v>61.20614758428184</v>
      </c>
      <c r="I27" s="1">
        <f t="shared" si="3"/>
        <v>696854.1537585561</v>
      </c>
      <c r="J27" s="1">
        <f t="shared" si="4"/>
        <v>71.03508193257453</v>
      </c>
      <c r="K27" s="1">
        <f t="shared" si="5"/>
        <v>48.86416822975681</v>
      </c>
      <c r="L27" s="1">
        <f t="shared" si="6"/>
        <v>-5.5449947246808335</v>
      </c>
    </row>
    <row r="28" spans="5:12" ht="15">
      <c r="E28">
        <v>260</v>
      </c>
      <c r="F28" s="1">
        <f t="shared" si="0"/>
        <v>4.537856055185257</v>
      </c>
      <c r="G28" s="1">
        <f t="shared" si="1"/>
        <v>76.5270364466614</v>
      </c>
      <c r="H28" s="1">
        <f t="shared" si="2"/>
        <v>60.30384493975584</v>
      </c>
      <c r="I28" s="1">
        <f t="shared" si="3"/>
        <v>703935.4249127962</v>
      </c>
      <c r="J28" s="1">
        <f t="shared" si="4"/>
        <v>71.75692404819533</v>
      </c>
      <c r="K28" s="1">
        <f t="shared" si="5"/>
        <v>64.06657735070795</v>
      </c>
      <c r="L28" s="1">
        <f t="shared" si="6"/>
        <v>-10.362930195215078</v>
      </c>
    </row>
    <row r="29" spans="5:12" ht="15">
      <c r="E29">
        <v>270</v>
      </c>
      <c r="F29" s="1">
        <f t="shared" si="0"/>
        <v>4.71238898038469</v>
      </c>
      <c r="G29" s="1">
        <f t="shared" si="1"/>
        <v>80</v>
      </c>
      <c r="H29" s="1">
        <f t="shared" si="2"/>
        <v>60</v>
      </c>
      <c r="I29" s="1">
        <f t="shared" si="3"/>
        <v>706320</v>
      </c>
      <c r="J29" s="1">
        <f t="shared" si="4"/>
        <v>72</v>
      </c>
      <c r="K29" s="1">
        <f t="shared" si="5"/>
        <v>79.99999999999999</v>
      </c>
      <c r="L29" s="1">
        <f t="shared" si="6"/>
        <v>-12</v>
      </c>
    </row>
    <row r="30" spans="5:12" ht="15">
      <c r="E30">
        <v>280</v>
      </c>
      <c r="F30" s="1">
        <f t="shared" si="0"/>
        <v>4.886921905584122</v>
      </c>
      <c r="G30" s="1">
        <f t="shared" si="1"/>
        <v>83.4729635533386</v>
      </c>
      <c r="H30" s="1">
        <f t="shared" si="2"/>
        <v>60.303844939755834</v>
      </c>
      <c r="I30" s="1">
        <f t="shared" si="3"/>
        <v>703935.4249127962</v>
      </c>
      <c r="J30" s="1">
        <f t="shared" si="4"/>
        <v>71.75692404819533</v>
      </c>
      <c r="K30" s="1">
        <f t="shared" si="5"/>
        <v>95.93342264929203</v>
      </c>
      <c r="L30" s="1">
        <f t="shared" si="6"/>
        <v>-10.362930195215085</v>
      </c>
    </row>
    <row r="31" spans="5:12" ht="15">
      <c r="E31">
        <v>290</v>
      </c>
      <c r="F31" s="1">
        <f t="shared" si="0"/>
        <v>5.061454830783555</v>
      </c>
      <c r="G31" s="1">
        <f t="shared" si="1"/>
        <v>86.84040286651336</v>
      </c>
      <c r="H31" s="1">
        <f t="shared" si="2"/>
        <v>61.20614758428183</v>
      </c>
      <c r="I31" s="1">
        <f t="shared" si="3"/>
        <v>696854.1537585561</v>
      </c>
      <c r="J31" s="1">
        <f t="shared" si="4"/>
        <v>71.03508193257453</v>
      </c>
      <c r="K31" s="1">
        <f t="shared" si="5"/>
        <v>111.13583177024307</v>
      </c>
      <c r="L31" s="1">
        <f t="shared" si="6"/>
        <v>-5.544994724680869</v>
      </c>
    </row>
    <row r="32" spans="5:12" ht="15">
      <c r="E32">
        <v>300</v>
      </c>
      <c r="F32" s="1">
        <f t="shared" si="0"/>
        <v>5.235987755982989</v>
      </c>
      <c r="G32" s="1">
        <f t="shared" si="1"/>
        <v>90</v>
      </c>
      <c r="H32" s="1">
        <f t="shared" si="2"/>
        <v>62.67949192431123</v>
      </c>
      <c r="I32" s="1">
        <f t="shared" si="3"/>
        <v>685291.3473780054</v>
      </c>
      <c r="J32" s="1">
        <f t="shared" si="4"/>
        <v>69.85640646055101</v>
      </c>
      <c r="K32" s="1">
        <f t="shared" si="5"/>
        <v>124.92820323027551</v>
      </c>
      <c r="L32" s="1">
        <f t="shared" si="6"/>
        <v>2.182069312382673</v>
      </c>
    </row>
    <row r="33" spans="5:12" ht="15">
      <c r="E33">
        <v>310</v>
      </c>
      <c r="F33" s="1">
        <f t="shared" si="0"/>
        <v>5.410520681182422</v>
      </c>
      <c r="G33" s="1">
        <f t="shared" si="1"/>
        <v>92.85575219373078</v>
      </c>
      <c r="H33" s="1">
        <f t="shared" si="2"/>
        <v>64.67911113762044</v>
      </c>
      <c r="I33" s="1">
        <f t="shared" si="3"/>
        <v>669598.3357919548</v>
      </c>
      <c r="J33" s="1">
        <f t="shared" si="4"/>
        <v>68.25671108990365</v>
      </c>
      <c r="K33" s="1">
        <f t="shared" si="5"/>
        <v>136.73032036027465</v>
      </c>
      <c r="L33" s="1">
        <f t="shared" si="6"/>
        <v>12.391436901622221</v>
      </c>
    </row>
    <row r="34" spans="5:12" ht="15">
      <c r="E34">
        <v>320</v>
      </c>
      <c r="F34" s="1">
        <f t="shared" si="0"/>
        <v>5.585053606381854</v>
      </c>
      <c r="G34" s="1">
        <f t="shared" si="1"/>
        <v>95.32088886237956</v>
      </c>
      <c r="H34" s="1">
        <f t="shared" si="2"/>
        <v>67.1442478062692</v>
      </c>
      <c r="I34" s="1">
        <f t="shared" si="3"/>
        <v>650251.9432163993</v>
      </c>
      <c r="J34" s="1">
        <f t="shared" si="4"/>
        <v>66.28460175498464</v>
      </c>
      <c r="K34" s="1">
        <f t="shared" si="5"/>
        <v>146.09783970113997</v>
      </c>
      <c r="L34" s="1">
        <f t="shared" si="6"/>
        <v>24.537327085158424</v>
      </c>
    </row>
    <row r="35" spans="5:12" ht="15">
      <c r="E35">
        <v>330</v>
      </c>
      <c r="F35" s="1">
        <f t="shared" si="0"/>
        <v>5.759586531581287</v>
      </c>
      <c r="G35" s="1">
        <f t="shared" si="1"/>
        <v>97.32050807568876</v>
      </c>
      <c r="H35" s="1">
        <f t="shared" si="2"/>
        <v>69.99999999999999</v>
      </c>
      <c r="I35" s="1">
        <f t="shared" si="3"/>
        <v>627840.0000000001</v>
      </c>
      <c r="J35" s="1">
        <f t="shared" si="4"/>
        <v>64.00000000000001</v>
      </c>
      <c r="K35" s="1">
        <f t="shared" si="5"/>
        <v>152.74613391789285</v>
      </c>
      <c r="L35" s="1">
        <f t="shared" si="6"/>
        <v>37.99999999999995</v>
      </c>
    </row>
    <row r="36" spans="5:12" ht="15">
      <c r="E36">
        <v>340</v>
      </c>
      <c r="F36" s="1">
        <f t="shared" si="0"/>
        <v>5.934119456780721</v>
      </c>
      <c r="G36" s="1">
        <f t="shared" si="1"/>
        <v>98.79385241571816</v>
      </c>
      <c r="H36" s="1">
        <f t="shared" si="2"/>
        <v>73.15959713348663</v>
      </c>
      <c r="I36" s="1">
        <f t="shared" si="3"/>
        <v>603043.481696397</v>
      </c>
      <c r="J36" s="1">
        <f t="shared" si="4"/>
        <v>61.4723222932107</v>
      </c>
      <c r="K36" s="1">
        <f t="shared" si="5"/>
        <v>156.55894005722135</v>
      </c>
      <c r="L36" s="1">
        <f t="shared" si="6"/>
        <v>52.13482465220101</v>
      </c>
    </row>
    <row r="37" spans="5:12" ht="15">
      <c r="E37">
        <v>350</v>
      </c>
      <c r="F37" s="1">
        <f t="shared" si="0"/>
        <v>6.108652381980153</v>
      </c>
      <c r="G37" s="1">
        <f t="shared" si="1"/>
        <v>99.69615506024417</v>
      </c>
      <c r="H37" s="1">
        <f t="shared" si="2"/>
        <v>76.52703644666137</v>
      </c>
      <c r="I37" s="1">
        <f t="shared" si="3"/>
        <v>576615.8179666016</v>
      </c>
      <c r="J37" s="1">
        <f t="shared" si="4"/>
        <v>58.77837084267091</v>
      </c>
      <c r="K37" s="1">
        <f t="shared" si="5"/>
        <v>157.5815503755332</v>
      </c>
      <c r="L37" s="1">
        <f t="shared" si="6"/>
        <v>66.32027946360049</v>
      </c>
    </row>
    <row r="38" spans="5:12" ht="15">
      <c r="E38">
        <v>360</v>
      </c>
      <c r="F38" s="1">
        <f t="shared" si="0"/>
        <v>6.283185307179586</v>
      </c>
      <c r="G38" s="1">
        <f t="shared" si="1"/>
        <v>100</v>
      </c>
      <c r="H38" s="1">
        <f t="shared" si="2"/>
        <v>80</v>
      </c>
      <c r="I38" s="1">
        <f t="shared" si="3"/>
        <v>549360</v>
      </c>
      <c r="J38" s="1">
        <f t="shared" si="4"/>
        <v>56</v>
      </c>
      <c r="K38" s="1">
        <f t="shared" si="5"/>
        <v>156</v>
      </c>
      <c r="L38" s="1">
        <f t="shared" si="6"/>
        <v>79.99999999999999</v>
      </c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2020-03-22T12:37:36Z</dcterms:created>
  <dcterms:modified xsi:type="dcterms:W3CDTF">2020-03-26T07:49:20Z</dcterms:modified>
  <cp:category/>
  <cp:version/>
  <cp:contentType/>
  <cp:contentStatus/>
</cp:coreProperties>
</file>